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btwining\Google Drive\work files\GEOTRACES\Arctic GEOTRACES\ICPMS data\BCO-DMO submission\"/>
    </mc:Choice>
  </mc:AlternateContent>
  <bookViews>
    <workbookView xWindow="0" yWindow="0" windowWidth="21943" windowHeight="8246" activeTab="1"/>
  </bookViews>
  <sheets>
    <sheet name="CRMs" sheetId="1" r:id="rId1"/>
    <sheet name="Blanks + DetLimits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6" i="2" l="1"/>
  <c r="N7" i="2" s="1"/>
  <c r="C6" i="2" l="1"/>
  <c r="D6" i="2"/>
  <c r="E6" i="2"/>
  <c r="E7" i="2" s="1"/>
  <c r="F6" i="2"/>
  <c r="F7" i="2" s="1"/>
  <c r="G6" i="2"/>
  <c r="H6" i="2"/>
  <c r="I6" i="2"/>
  <c r="I7" i="2" s="1"/>
  <c r="J6" i="2"/>
  <c r="J7" i="2" s="1"/>
  <c r="K6" i="2"/>
  <c r="L6" i="2"/>
  <c r="M6" i="2"/>
  <c r="O6" i="2"/>
  <c r="O7" i="2" s="1"/>
  <c r="P6" i="2"/>
  <c r="Q6" i="2"/>
  <c r="R6" i="2"/>
  <c r="R7" i="2" s="1"/>
  <c r="S6" i="2"/>
  <c r="T6" i="2"/>
  <c r="D7" i="2"/>
  <c r="B6" i="2"/>
  <c r="B7" i="2" s="1"/>
  <c r="C7" i="2"/>
  <c r="G7" i="2"/>
  <c r="H7" i="2"/>
  <c r="K7" i="2"/>
  <c r="L7" i="2"/>
  <c r="M7" i="2"/>
  <c r="P7" i="2"/>
  <c r="Q7" i="2"/>
  <c r="S7" i="2"/>
  <c r="T7" i="2"/>
  <c r="R15" i="2" l="1"/>
  <c r="D15" i="2"/>
  <c r="E15" i="2"/>
  <c r="F15" i="2"/>
  <c r="G15" i="2"/>
  <c r="H15" i="2"/>
  <c r="I15" i="2"/>
  <c r="J15" i="2"/>
  <c r="K15" i="2"/>
  <c r="L15" i="2"/>
  <c r="M15" i="2"/>
  <c r="N15" i="2"/>
  <c r="C15" i="2"/>
  <c r="B15" i="2"/>
</calcChain>
</file>

<file path=xl/comments1.xml><?xml version="1.0" encoding="utf-8"?>
<comments xmlns="http://schemas.openxmlformats.org/spreadsheetml/2006/main">
  <authors>
    <author>Sara Rauschenberg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Sara Rauschenberg:</t>
        </r>
        <r>
          <rPr>
            <sz val="8"/>
            <color indexed="81"/>
            <rFont val="Tahoma"/>
            <family val="2"/>
          </rPr>
          <t xml:space="preserve">
GEOREM range: 842-973 (no compiled #)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Sara Rauschenberg:</t>
        </r>
        <r>
          <rPr>
            <sz val="8"/>
            <color indexed="81"/>
            <rFont val="Tahoma"/>
            <family val="2"/>
          </rPr>
          <t xml:space="preserve">
GEOREM range: 520-943, no compiled value</t>
        </r>
      </text>
    </comment>
  </commentList>
</comments>
</file>

<file path=xl/sharedStrings.xml><?xml version="1.0" encoding="utf-8"?>
<sst xmlns="http://schemas.openxmlformats.org/spreadsheetml/2006/main" count="344" uniqueCount="296">
  <si>
    <t>MESS-3</t>
  </si>
  <si>
    <t>PACS-2</t>
  </si>
  <si>
    <t>BCR-414</t>
  </si>
  <si>
    <t>77± 14</t>
  </si>
  <si>
    <t>9± 1</t>
  </si>
  <si>
    <t>75± 14</t>
  </si>
  <si>
    <t>3± 3</t>
  </si>
  <si>
    <t>76± 21</t>
  </si>
  <si>
    <t>30± 5</t>
  </si>
  <si>
    <t>70± 11</t>
  </si>
  <si>
    <t>20± 3</t>
  </si>
  <si>
    <t>43± 8%</t>
  </si>
  <si>
    <t>22± 5</t>
  </si>
  <si>
    <t>61± 12</t>
  </si>
  <si>
    <t>59± 24</t>
  </si>
  <si>
    <t>25± 15</t>
  </si>
  <si>
    <t>0.2± 0.1</t>
  </si>
  <si>
    <t>14± 6</t>
  </si>
  <si>
    <t>7± 3</t>
  </si>
  <si>
    <t>12± 4</t>
  </si>
  <si>
    <t>10± 6</t>
  </si>
  <si>
    <t>11± 6</t>
  </si>
  <si>
    <t>23± 10</t>
  </si>
  <si>
    <t>42± 25</t>
  </si>
  <si>
    <t>56± 10</t>
  </si>
  <si>
    <t>23± 8</t>
  </si>
  <si>
    <t>7± 5</t>
  </si>
  <si>
    <t>1± 1</t>
  </si>
  <si>
    <t>25± 16</t>
  </si>
  <si>
    <t>0± 0</t>
  </si>
  <si>
    <t>6± 2</t>
  </si>
  <si>
    <t>39± 7</t>
  </si>
  <si>
    <t>12± 5</t>
  </si>
  <si>
    <t>28± 11</t>
  </si>
  <si>
    <t xml:space="preserve"> </t>
  </si>
  <si>
    <t>13± 11</t>
  </si>
  <si>
    <t>20± 11</t>
  </si>
  <si>
    <t>Mo</t>
  </si>
  <si>
    <t>Cd</t>
  </si>
  <si>
    <t>Ba</t>
  </si>
  <si>
    <t>Pb</t>
  </si>
  <si>
    <t>Al</t>
  </si>
  <si>
    <t>P</t>
  </si>
  <si>
    <t>Ti</t>
  </si>
  <si>
    <t>V</t>
  </si>
  <si>
    <t>Mn</t>
  </si>
  <si>
    <t>Fe</t>
  </si>
  <si>
    <t>Co</t>
  </si>
  <si>
    <t>Ni</t>
  </si>
  <si>
    <t>Cu</t>
  </si>
  <si>
    <t>Zn</t>
  </si>
  <si>
    <t>Relative Recovery (%)</t>
  </si>
  <si>
    <t>Certified (µg/g)</t>
  </si>
  <si>
    <t>0.383 ± 0.014</t>
  </si>
  <si>
    <t>[1.43 ± 0.06]††</t>
  </si>
  <si>
    <t>29.5 ± 1.3</t>
  </si>
  <si>
    <t>[1850 ± 190]††</t>
  </si>
  <si>
    <t>299 ± 12</t>
  </si>
  <si>
    <t>[1.35 ± 0.2]††</t>
  </si>
  <si>
    <t>18.8 ± 0.8</t>
  </si>
  <si>
    <t>[12300 ± 600]††</t>
  </si>
  <si>
    <t>3.97 ± 0.19</t>
  </si>
  <si>
    <t>[48 ± 5]††</t>
  </si>
  <si>
    <t>8.10 ± 0.18</t>
  </si>
  <si>
    <t>112 ± 3</t>
  </si>
  <si>
    <t>Informational value compiled from GEOREM online community database</t>
  </si>
  <si>
    <t>Informational, non-certified value reported by CRM distributor</t>
  </si>
  <si>
    <t>†</t>
  </si>
  <si>
    <t>††</t>
  </si>
  <si>
    <t>31.84 ± 5.01††</t>
  </si>
  <si>
    <t>2672 ± 96††</t>
  </si>
  <si>
    <t>n</t>
  </si>
  <si>
    <t>±</t>
  </si>
  <si>
    <t>1.49 ± 0.05</t>
  </si>
  <si>
    <t>0.259 ± 0.047</t>
  </si>
  <si>
    <t>19.14 ± 4.51</t>
  </si>
  <si>
    <t>3.47 ± 1.01</t>
  </si>
  <si>
    <t>2271 ± 164</t>
  </si>
  <si>
    <t>13600 ± 400</t>
  </si>
  <si>
    <t>80 ± 12</t>
  </si>
  <si>
    <t>7.85 ± 0.33</t>
  </si>
  <si>
    <t>253 ± 10</t>
  </si>
  <si>
    <t>1737 ± 41</t>
  </si>
  <si>
    <t>1.44 ± 0.03</t>
  </si>
  <si>
    <t>17.8 ± 0.3</t>
  </si>
  <si>
    <t>27.1 ± 0.3</t>
  </si>
  <si>
    <t>99.0 ± 10</t>
  </si>
  <si>
    <t>Recovered (µg/g)</t>
  </si>
  <si>
    <t>2.78 ± 0.07</t>
  </si>
  <si>
    <t>0.24 ± 0.01</t>
  </si>
  <si>
    <t>21.1 ± 0.7</t>
  </si>
  <si>
    <t>85900 ± 230</t>
  </si>
  <si>
    <t>1200††</t>
  </si>
  <si>
    <t>4400 ± 600</t>
  </si>
  <si>
    <t>243 ± 10</t>
  </si>
  <si>
    <t>324 ± 12</t>
  </si>
  <si>
    <t>43400 ± 1100</t>
  </si>
  <si>
    <t>14.4 ± 2.0</t>
  </si>
  <si>
    <t>46.9 ± 2.2</t>
  </si>
  <si>
    <t>33.9 ± 1.6</t>
  </si>
  <si>
    <t>159 ± 8</t>
  </si>
  <si>
    <t>2.78 ± 0.13</t>
  </si>
  <si>
    <t>0.28 ± 0.02</t>
  </si>
  <si>
    <t>18.6 ± 2.1</t>
  </si>
  <si>
    <t>84100 ± 3800</t>
  </si>
  <si>
    <t>1286 ± 44</t>
  </si>
  <si>
    <t>4100 ± 250</t>
  </si>
  <si>
    <t>233 ± 10</t>
  </si>
  <si>
    <t>322 ± 16</t>
  </si>
  <si>
    <t>41800 ± 1700</t>
  </si>
  <si>
    <t>15.0 ± 0.8</t>
  </si>
  <si>
    <t>47.2 ± 2.4</t>
  </si>
  <si>
    <t>33.1 ± 2.2</t>
  </si>
  <si>
    <t>144 ± 7</t>
  </si>
  <si>
    <t>66200 ± 3200</t>
  </si>
  <si>
    <t>2.11 ± 0.15</t>
  </si>
  <si>
    <t>11.5 ± 0.3</t>
  </si>
  <si>
    <t>310 ± 12</t>
  </si>
  <si>
    <t>40900 ± 600</t>
  </si>
  <si>
    <t>440 ± 19</t>
  </si>
  <si>
    <t>5.43 ± 0.28</t>
  </si>
  <si>
    <t>39.5 ± 2.3</t>
  </si>
  <si>
    <t>960 ± 40</t>
  </si>
  <si>
    <t>183 ± 8</t>
  </si>
  <si>
    <t>4430 ± 320</t>
  </si>
  <si>
    <t>133 ± 5</t>
  </si>
  <si>
    <t>364 ± 23</t>
  </si>
  <si>
    <t xml:space="preserve"> ± </t>
  </si>
  <si>
    <t xml:space="preserve">5.32 ± 0.14 </t>
  </si>
  <si>
    <t xml:space="preserve">2.11 ± 0.02 </t>
  </si>
  <si>
    <t xml:space="preserve">780 ± 63 </t>
  </si>
  <si>
    <t>590 ± 132</t>
  </si>
  <si>
    <t xml:space="preserve">188 ± 13 </t>
  </si>
  <si>
    <t xml:space="preserve"> 62800 ± 1400 </t>
  </si>
  <si>
    <t xml:space="preserve">1070 ± 44 </t>
  </si>
  <si>
    <t xml:space="preserve">4370 ± 185 </t>
  </si>
  <si>
    <t xml:space="preserve"> 130 ± 2 </t>
  </si>
  <si>
    <t xml:space="preserve">448 ± 5 </t>
  </si>
  <si>
    <t xml:space="preserve"> 12.8 ± 0.1 </t>
  </si>
  <si>
    <t xml:space="preserve"> 39.9 ± 1.0 </t>
  </si>
  <si>
    <t xml:space="preserve">297 ± 8 </t>
  </si>
  <si>
    <t xml:space="preserve">361 ± 17 </t>
  </si>
  <si>
    <t>98 ± 3</t>
  </si>
  <si>
    <t>100 ± 1</t>
  </si>
  <si>
    <t>103 ± 7</t>
  </si>
  <si>
    <t>95 ± 2</t>
  </si>
  <si>
    <t>111 ± 5</t>
  </si>
  <si>
    <t>99 ± 4</t>
  </si>
  <si>
    <t>97 ± 1</t>
  </si>
  <si>
    <t>102 ± 1</t>
  </si>
  <si>
    <t>101 ± 1</t>
  </si>
  <si>
    <t>111 ± 1</t>
  </si>
  <si>
    <t>101 ± 3</t>
  </si>
  <si>
    <t>96 ± 3</t>
  </si>
  <si>
    <t>99 ± 5</t>
  </si>
  <si>
    <t>96 ± 4</t>
  </si>
  <si>
    <t>101 ± 5</t>
  </si>
  <si>
    <t>91 ± 5</t>
  </si>
  <si>
    <t>100 ± 5</t>
  </si>
  <si>
    <t>118 ± 8</t>
  </si>
  <si>
    <t>88 ± 10</t>
  </si>
  <si>
    <t>98 ± 4</t>
  </si>
  <si>
    <t>107 ± 4</t>
  </si>
  <si>
    <t>93 ± 6</t>
  </si>
  <si>
    <t>104 ± 6</t>
  </si>
  <si>
    <t>98 ± 6</t>
  </si>
  <si>
    <t>111 ± 4</t>
  </si>
  <si>
    <t>68 ± 12</t>
  </si>
  <si>
    <t>60 ± 14</t>
  </si>
  <si>
    <t>87 ± 26</t>
  </si>
  <si>
    <t>85 ± 6</t>
  </si>
  <si>
    <t>111 ± 3</t>
  </si>
  <si>
    <t>167 ± 9</t>
  </si>
  <si>
    <t>97 ± 4</t>
  </si>
  <si>
    <t>85 ± 3</t>
  </si>
  <si>
    <t>94 ± 2</t>
  </si>
  <si>
    <t>101 ± 2</t>
  </si>
  <si>
    <t>95 ± 1</t>
  </si>
  <si>
    <t>92 ± 1</t>
  </si>
  <si>
    <t>88 ± 9</t>
  </si>
  <si>
    <t>41300 ± 300</t>
  </si>
  <si>
    <t>Total Digest</t>
  </si>
  <si>
    <t>0.20 ± 0.02</t>
  </si>
  <si>
    <t xml:space="preserve">0.341 ± 0.010 </t>
  </si>
  <si>
    <t>20.7 ± 0.30</t>
  </si>
  <si>
    <t>3.13 ± 0.10</t>
  </si>
  <si>
    <t>196 ± 20</t>
  </si>
  <si>
    <t>15400 ± 300</t>
  </si>
  <si>
    <t>1.7 ± 0.2</t>
  </si>
  <si>
    <t>3.62 ± 0.24</t>
  </si>
  <si>
    <t>269 ± 7.1</t>
  </si>
  <si>
    <t>553.7 ± 22.9</t>
  </si>
  <si>
    <t>0.926 ± 0.02</t>
  </si>
  <si>
    <t>5.66 ± 0.2</t>
  </si>
  <si>
    <t>22.4 ± 0.57</t>
  </si>
  <si>
    <t>98.9 ± 3</t>
  </si>
  <si>
    <t>Berger Leach</t>
  </si>
  <si>
    <t>15 ± 1</t>
  </si>
  <si>
    <t>89 ± 3</t>
  </si>
  <si>
    <t>65 ± 1</t>
  </si>
  <si>
    <t>79 ± 3</t>
  </si>
  <si>
    <t>7 ± 1</t>
  </si>
  <si>
    <t>116 ± 2</t>
  </si>
  <si>
    <t>1 ± 0</t>
  </si>
  <si>
    <t>45 ± 3</t>
  </si>
  <si>
    <t>90 ± 2</t>
  </si>
  <si>
    <t>30 ± 1</t>
  </si>
  <si>
    <t>65 ± 2</t>
  </si>
  <si>
    <t>76 ± 2</t>
  </si>
  <si>
    <t>89 ± 2</t>
  </si>
  <si>
    <r>
      <t>Concensus recovery*</t>
    </r>
    <r>
      <rPr>
        <i/>
        <sz val="11"/>
        <color indexed="8"/>
        <rFont val="Calibri"/>
        <family val="2"/>
      </rPr>
      <t xml:space="preserve"> (%)</t>
    </r>
  </si>
  <si>
    <t>0.217 ± 0.05</t>
  </si>
  <si>
    <t>0.15 ± 0.3</t>
  </si>
  <si>
    <t>57.5 ± 11</t>
  </si>
  <si>
    <t>9.80 ± 1.3</t>
  </si>
  <si>
    <t>2130 ± 570</t>
  </si>
  <si>
    <t>452 ± 100</t>
  </si>
  <si>
    <t>1.9 ± 0.7</t>
  </si>
  <si>
    <t>18.6 ± 3.3</t>
  </si>
  <si>
    <t>139 ± 23</t>
  </si>
  <si>
    <t>6610 ± 1400</t>
  </si>
  <si>
    <t>4.20 ± 0.8</t>
  </si>
  <si>
    <t>9.34 ± 1.8</t>
  </si>
  <si>
    <t>8.56 ± 1.5</t>
  </si>
  <si>
    <t>45.9 ± 8</t>
  </si>
  <si>
    <t>8 ± 2</t>
  </si>
  <si>
    <t>63 ± 11</t>
  </si>
  <si>
    <t>6 ± 1</t>
  </si>
  <si>
    <t>46 ± 6</t>
  </si>
  <si>
    <t>3 ± 1</t>
  </si>
  <si>
    <t>38 ± 8</t>
  </si>
  <si>
    <t>0 ± 0</t>
  </si>
  <si>
    <t>8 ± 1</t>
  </si>
  <si>
    <t>43 ± 7</t>
  </si>
  <si>
    <t>15 ± 3</t>
  </si>
  <si>
    <t>29 ± 5</t>
  </si>
  <si>
    <t>20 ± 4</t>
  </si>
  <si>
    <t>25 ± 5</t>
  </si>
  <si>
    <t>2 ± 2</t>
  </si>
  <si>
    <t>1.59 ± 0.11</t>
  </si>
  <si>
    <t>1.92 ± 0.08</t>
  </si>
  <si>
    <t>20.2 ± 1.4</t>
  </si>
  <si>
    <t>123 ± 11</t>
  </si>
  <si>
    <t>3220 ± 260</t>
  </si>
  <si>
    <t>450 ± 40</t>
  </si>
  <si>
    <t>13.2 ± 3.1</t>
  </si>
  <si>
    <t>31.8 ± 0.8</t>
  </si>
  <si>
    <t>57.1 ± 3.1</t>
  </si>
  <si>
    <t>7130 ± 400</t>
  </si>
  <si>
    <t>2.37 ± 0.2</t>
  </si>
  <si>
    <t>8.27 ± 0.47</t>
  </si>
  <si>
    <t>118 ± 2.6</t>
  </si>
  <si>
    <t>247 ± 6.1</t>
  </si>
  <si>
    <t>29 ± 2</t>
  </si>
  <si>
    <t>91 ± 4</t>
  </si>
  <si>
    <t>3 ± 0</t>
  </si>
  <si>
    <t>67 ± 6</t>
  </si>
  <si>
    <t>5 ± 0</t>
  </si>
  <si>
    <t>47 ± 4</t>
  </si>
  <si>
    <t>24 ± 1</t>
  </si>
  <si>
    <t>13 ± 1</t>
  </si>
  <si>
    <t>17 ± 1</t>
  </si>
  <si>
    <t>21 ± 1</t>
  </si>
  <si>
    <t>38 ± 1</t>
  </si>
  <si>
    <t>68 ± 2</t>
  </si>
  <si>
    <t>Process Blank Sample Count (n)</t>
  </si>
  <si>
    <t>n/a</t>
  </si>
  <si>
    <t>La</t>
  </si>
  <si>
    <t>Ce</t>
  </si>
  <si>
    <t>Pr</t>
  </si>
  <si>
    <t>Th</t>
  </si>
  <si>
    <t>Cr</t>
  </si>
  <si>
    <t>Detection Limit (pmol/L)*</t>
  </si>
  <si>
    <t>* Using average volume filtered for GoFlo samples (6.2 L)</t>
  </si>
  <si>
    <t>2.69 ± 0.12</t>
  </si>
  <si>
    <t>4.35 ± 0.95</t>
  </si>
  <si>
    <t>14.8 ± 0.9</t>
  </si>
  <si>
    <t>11 ± 1</t>
  </si>
  <si>
    <t>13 ± 3</t>
  </si>
  <si>
    <t>6 ± 2</t>
  </si>
  <si>
    <t>8 ± 4</t>
  </si>
  <si>
    <t>2 ± 1</t>
  </si>
  <si>
    <t>23.8 ± 1.2</t>
  </si>
  <si>
    <t>Average process blank (pmol/filter)</t>
  </si>
  <si>
    <t>Process blank standard deviation (pmol/filter)</t>
  </si>
  <si>
    <t>Detection Limit (pmol/filter)</t>
  </si>
  <si>
    <t>21.3 ± 0.6</t>
  </si>
  <si>
    <t>89 ± 6</t>
  </si>
  <si>
    <t>105 ± 4</t>
  </si>
  <si>
    <t>97.8 ± 3.7</t>
  </si>
  <si>
    <t>93 ± 5</t>
  </si>
  <si>
    <t>90.7 ± 4.6</t>
  </si>
  <si>
    <t>75.8 ± 2.7</t>
  </si>
  <si>
    <t>84 ± 6</t>
  </si>
  <si>
    <t>Concensus recovery* as determined by Berger leach comparison of 4 labs for IDP 2017. Concensus recoveries reported for elements analyzed by 3 or more labs.</t>
  </si>
  <si>
    <t>Samples were digested as half filters, but are reported here as per whole 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</si>
</sst>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"/>
    <numFmt numFmtId="165" formatCode="0.0%"/>
    <numFmt numFmtId="166" formatCode="_ * #,##0.00_)\ _€_ ;_ * \(#,##0.00\)\ _€_ ;_ * &quot;-&quot;??_)\ _€_ ;_ @_ 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name val="Verdana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4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6" fillId="0" borderId="0"/>
    <xf numFmtId="0" fontId="12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0" applyFont="1"/>
    <xf numFmtId="164" fontId="7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ont="1" applyAlignment="1">
      <alignment horizontal="center"/>
    </xf>
    <xf numFmtId="164" fontId="17" fillId="0" borderId="0" xfId="2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2" fontId="2" fillId="0" borderId="0" xfId="0" applyNumberFormat="1" applyFont="1" applyFill="1"/>
    <xf numFmtId="0" fontId="2" fillId="0" borderId="0" xfId="0" applyFont="1" applyFill="1" applyAlignment="1">
      <alignment horizontal="right"/>
    </xf>
    <xf numFmtId="0" fontId="16" fillId="0" borderId="0" xfId="2" applyFont="1" applyFill="1" applyBorder="1" applyAlignment="1">
      <alignment horizontal="left"/>
    </xf>
    <xf numFmtId="0" fontId="0" fillId="0" borderId="0" xfId="0" applyFont="1" applyFill="1" applyAlignment="1">
      <alignment horizontal="right"/>
    </xf>
    <xf numFmtId="9" fontId="2" fillId="0" borderId="0" xfId="1" applyFont="1" applyFill="1"/>
    <xf numFmtId="9" fontId="5" fillId="0" borderId="0" xfId="1" applyFont="1" applyFill="1"/>
    <xf numFmtId="2" fontId="13" fillId="0" borderId="0" xfId="0" applyNumberFormat="1" applyFont="1" applyFill="1" applyAlignment="1">
      <alignment horizontal="center"/>
    </xf>
    <xf numFmtId="9" fontId="2" fillId="0" borderId="0" xfId="1" applyFont="1"/>
    <xf numFmtId="1" fontId="3" fillId="0" borderId="0" xfId="1" applyNumberFormat="1" applyFont="1" applyFill="1"/>
    <xf numFmtId="0" fontId="3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5" fontId="17" fillId="0" borderId="0" xfId="3" applyNumberFormat="1" applyFont="1" applyFill="1" applyAlignment="1">
      <alignment horizontal="center"/>
    </xf>
    <xf numFmtId="0" fontId="2" fillId="0" borderId="0" xfId="0" applyFont="1"/>
    <xf numFmtId="0" fontId="0" fillId="0" borderId="0" xfId="0" applyFont="1"/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2" applyNumberFormat="1" applyFont="1" applyFill="1" applyAlignment="1">
      <alignment horizontal="center"/>
    </xf>
    <xf numFmtId="2" fontId="2" fillId="0" borderId="0" xfId="2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Fill="1"/>
    <xf numFmtId="9" fontId="0" fillId="0" borderId="0" xfId="1" applyFont="1"/>
    <xf numFmtId="2" fontId="19" fillId="0" borderId="0" xfId="0" applyNumberFormat="1" applyFont="1" applyFill="1" applyAlignment="1">
      <alignment horizontal="center"/>
    </xf>
    <xf numFmtId="167" fontId="0" fillId="0" borderId="0" xfId="2" applyNumberFormat="1" applyFont="1" applyFill="1" applyAlignment="1">
      <alignment horizontal="center"/>
    </xf>
    <xf numFmtId="1" fontId="0" fillId="0" borderId="0" xfId="2" applyNumberFormat="1" applyFont="1" applyFill="1" applyAlignment="1">
      <alignment horizontal="center"/>
    </xf>
    <xf numFmtId="2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67" fontId="0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164" fontId="0" fillId="0" borderId="0" xfId="2" applyNumberFormat="1" applyFont="1" applyFill="1" applyAlignment="1">
      <alignment horizontal="center"/>
    </xf>
    <xf numFmtId="164" fontId="2" fillId="0" borderId="0" xfId="2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2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0" fillId="0" borderId="0" xfId="0" applyFont="1"/>
    <xf numFmtId="2" fontId="19" fillId="0" borderId="0" xfId="2" applyNumberFormat="1" applyFont="1" applyFill="1" applyAlignment="1">
      <alignment horizontal="center"/>
    </xf>
  </cellXfs>
  <cellStyles count="21">
    <cellStyle name="Comma 2" xfId="10"/>
    <cellStyle name="Comma 3 2 3 2 2" xfId="13"/>
    <cellStyle name="Normal" xfId="0" builtinId="0"/>
    <cellStyle name="Normal 10 2 2" xfId="11"/>
    <cellStyle name="Normal 2" xfId="2"/>
    <cellStyle name="Normal 2 12" xfId="7"/>
    <cellStyle name="Normal 2 2" xfId="19"/>
    <cellStyle name="Normal 2 3" xfId="4"/>
    <cellStyle name="Normal 28" xfId="5"/>
    <cellStyle name="Normal 29" xfId="6"/>
    <cellStyle name="Normal 3" xfId="14"/>
    <cellStyle name="Normal 3 2" xfId="17"/>
    <cellStyle name="Normal 4" xfId="15"/>
    <cellStyle name="Normal 4 2" xfId="18"/>
    <cellStyle name="Normal 47" xfId="8"/>
    <cellStyle name="Normal 51" xfId="9"/>
    <cellStyle name="Normal 54" xfId="12"/>
    <cellStyle name="Normal 6" xfId="16"/>
    <cellStyle name="Percent" xfId="1" builtinId="5"/>
    <cellStyle name="Percent 2" xfId="3"/>
    <cellStyle name="Percent 2 2" xfId="2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5"/>
  <sheetViews>
    <sheetView workbookViewId="0">
      <pane xSplit="2" ySplit="2" topLeftCell="C18" activePane="bottomRight" state="frozen"/>
      <selection pane="topRight" activeCell="C1" sqref="C1"/>
      <selection pane="bottomLeft" activeCell="A3" sqref="A3"/>
      <selection pane="bottomRight" activeCell="A32" sqref="A32"/>
    </sheetView>
  </sheetViews>
  <sheetFormatPr defaultColWidth="8.84375" defaultRowHeight="14.6" x14ac:dyDescent="0.4"/>
  <cols>
    <col min="1" max="1" width="8.84375" style="24"/>
    <col min="2" max="2" width="23.3828125" style="24" customWidth="1"/>
    <col min="3" max="3" width="5.15234375" style="24" customWidth="1"/>
    <col min="4" max="4" width="14" style="24" bestFit="1" customWidth="1"/>
    <col min="5" max="5" width="13.69140625" style="24" bestFit="1" customWidth="1"/>
    <col min="6" max="7" width="12.69140625" style="24" bestFit="1" customWidth="1"/>
    <col min="8" max="8" width="16.3046875" style="24" bestFit="1" customWidth="1"/>
    <col min="9" max="9" width="10.3828125" style="24" bestFit="1" customWidth="1"/>
    <col min="10" max="10" width="11.3046875" style="24" bestFit="1" customWidth="1"/>
    <col min="11" max="11" width="9" style="24" bestFit="1" customWidth="1"/>
    <col min="12" max="13" width="15.15234375" style="24" bestFit="1" customWidth="1"/>
    <col min="14" max="15" width="10.15234375" style="24" bestFit="1" customWidth="1"/>
    <col min="16" max="16" width="7.84375" style="24" bestFit="1" customWidth="1"/>
    <col min="17" max="17" width="11.3046875" style="24" bestFit="1" customWidth="1"/>
    <col min="18" max="18" width="10" style="24" bestFit="1" customWidth="1"/>
    <col min="19" max="16384" width="8.84375" style="24"/>
  </cols>
  <sheetData>
    <row r="1" spans="1:21" s="19" customFormat="1" x14ac:dyDescent="0.4"/>
    <row r="2" spans="1:21" s="21" customFormat="1" x14ac:dyDescent="0.4">
      <c r="B2" s="19"/>
      <c r="C2" s="30" t="s">
        <v>71</v>
      </c>
      <c r="D2" s="29" t="s">
        <v>37</v>
      </c>
      <c r="E2" s="29" t="s">
        <v>38</v>
      </c>
      <c r="F2" s="29" t="s">
        <v>39</v>
      </c>
      <c r="G2" s="29" t="s">
        <v>41</v>
      </c>
      <c r="H2" s="29" t="s">
        <v>42</v>
      </c>
      <c r="I2" s="29" t="s">
        <v>43</v>
      </c>
      <c r="J2" s="29" t="s">
        <v>44</v>
      </c>
      <c r="K2" s="29" t="s">
        <v>45</v>
      </c>
      <c r="L2" s="29" t="s">
        <v>46</v>
      </c>
      <c r="M2" s="29" t="s">
        <v>47</v>
      </c>
      <c r="N2" s="29" t="s">
        <v>48</v>
      </c>
      <c r="O2" s="29" t="s">
        <v>49</v>
      </c>
      <c r="P2" s="29" t="s">
        <v>50</v>
      </c>
      <c r="Q2" s="29" t="s">
        <v>40</v>
      </c>
      <c r="R2" s="20" t="s">
        <v>271</v>
      </c>
    </row>
    <row r="3" spans="1:21" s="21" customFormat="1" ht="15.9" x14ac:dyDescent="0.45">
      <c r="A3" s="32" t="s">
        <v>181</v>
      </c>
      <c r="B3" s="19"/>
      <c r="C3" s="8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T3" s="19"/>
      <c r="U3" s="19"/>
    </row>
    <row r="4" spans="1:21" s="21" customFormat="1" x14ac:dyDescent="0.4">
      <c r="A4" s="21" t="s">
        <v>2</v>
      </c>
      <c r="B4" s="19" t="s">
        <v>52</v>
      </c>
      <c r="C4" s="8"/>
      <c r="D4" s="11" t="s">
        <v>58</v>
      </c>
      <c r="E4" s="11" t="s">
        <v>53</v>
      </c>
      <c r="F4" s="11" t="s">
        <v>69</v>
      </c>
      <c r="G4" s="11" t="s">
        <v>70</v>
      </c>
      <c r="H4" s="11" t="s">
        <v>60</v>
      </c>
      <c r="I4" s="11" t="s">
        <v>62</v>
      </c>
      <c r="J4" s="11" t="s">
        <v>63</v>
      </c>
      <c r="K4" s="11" t="s">
        <v>57</v>
      </c>
      <c r="L4" s="11" t="s">
        <v>56</v>
      </c>
      <c r="M4" s="11" t="s">
        <v>54</v>
      </c>
      <c r="N4" s="11" t="s">
        <v>59</v>
      </c>
      <c r="O4" s="11" t="s">
        <v>55</v>
      </c>
      <c r="P4" s="11" t="s">
        <v>64</v>
      </c>
      <c r="Q4" s="11" t="s">
        <v>61</v>
      </c>
      <c r="R4" s="15" t="s">
        <v>282</v>
      </c>
      <c r="T4" s="24"/>
      <c r="U4" s="24"/>
    </row>
    <row r="5" spans="1:21" s="19" customFormat="1" x14ac:dyDescent="0.4">
      <c r="A5" s="12"/>
      <c r="B5" s="19" t="s">
        <v>87</v>
      </c>
      <c r="C5" s="8">
        <v>5</v>
      </c>
      <c r="D5" s="19" t="s">
        <v>73</v>
      </c>
      <c r="E5" s="19" t="s">
        <v>74</v>
      </c>
      <c r="F5" s="19" t="s">
        <v>75</v>
      </c>
      <c r="G5" s="19" t="s">
        <v>77</v>
      </c>
      <c r="H5" s="19" t="s">
        <v>78</v>
      </c>
      <c r="I5" s="19" t="s">
        <v>79</v>
      </c>
      <c r="J5" s="19" t="s">
        <v>80</v>
      </c>
      <c r="K5" s="19" t="s">
        <v>81</v>
      </c>
      <c r="L5" s="19" t="s">
        <v>82</v>
      </c>
      <c r="M5" s="19" t="s">
        <v>83</v>
      </c>
      <c r="N5" s="19" t="s">
        <v>84</v>
      </c>
      <c r="O5" s="19" t="s">
        <v>85</v>
      </c>
      <c r="P5" s="19" t="s">
        <v>86</v>
      </c>
      <c r="Q5" s="19" t="s">
        <v>76</v>
      </c>
      <c r="R5" s="15" t="s">
        <v>286</v>
      </c>
    </row>
    <row r="6" spans="1:21" s="21" customFormat="1" x14ac:dyDescent="0.4">
      <c r="A6" s="10"/>
      <c r="B6" s="21" t="s">
        <v>51</v>
      </c>
      <c r="C6" s="20"/>
      <c r="D6" s="21" t="s">
        <v>166</v>
      </c>
      <c r="E6" s="21" t="s">
        <v>167</v>
      </c>
      <c r="F6" s="21" t="s">
        <v>168</v>
      </c>
      <c r="G6" s="21" t="s">
        <v>170</v>
      </c>
      <c r="H6" s="21" t="s">
        <v>171</v>
      </c>
      <c r="I6" s="21" t="s">
        <v>172</v>
      </c>
      <c r="J6" s="21" t="s">
        <v>173</v>
      </c>
      <c r="K6" s="21" t="s">
        <v>174</v>
      </c>
      <c r="L6" s="21" t="s">
        <v>175</v>
      </c>
      <c r="M6" s="21" t="s">
        <v>176</v>
      </c>
      <c r="N6" s="21" t="s">
        <v>177</v>
      </c>
      <c r="O6" s="21" t="s">
        <v>178</v>
      </c>
      <c r="P6" s="21" t="s">
        <v>179</v>
      </c>
      <c r="Q6" s="21" t="s">
        <v>169</v>
      </c>
      <c r="R6" s="34" t="s">
        <v>287</v>
      </c>
      <c r="T6" s="13"/>
      <c r="U6" s="13"/>
    </row>
    <row r="7" spans="1:21" s="18" customFormat="1" x14ac:dyDescent="0.4">
      <c r="C7" s="20"/>
    </row>
    <row r="8" spans="1:21" s="19" customFormat="1" x14ac:dyDescent="0.4">
      <c r="A8" s="21" t="s">
        <v>0</v>
      </c>
      <c r="B8" s="19" t="s">
        <v>52</v>
      </c>
      <c r="C8" s="8"/>
      <c r="D8" s="19" t="s">
        <v>88</v>
      </c>
      <c r="E8" s="19" t="s">
        <v>89</v>
      </c>
      <c r="F8" s="19" t="s">
        <v>72</v>
      </c>
      <c r="G8" s="19" t="s">
        <v>91</v>
      </c>
      <c r="H8" s="19" t="s">
        <v>92</v>
      </c>
      <c r="I8" s="19" t="s">
        <v>93</v>
      </c>
      <c r="J8" s="19" t="s">
        <v>94</v>
      </c>
      <c r="K8" s="19" t="s">
        <v>95</v>
      </c>
      <c r="L8" s="19" t="s">
        <v>96</v>
      </c>
      <c r="M8" s="19" t="s">
        <v>97</v>
      </c>
      <c r="N8" s="19" t="s">
        <v>98</v>
      </c>
      <c r="O8" s="19" t="s">
        <v>99</v>
      </c>
      <c r="P8" s="19" t="s">
        <v>100</v>
      </c>
      <c r="Q8" s="19" t="s">
        <v>90</v>
      </c>
      <c r="R8" s="15" t="s">
        <v>288</v>
      </c>
    </row>
    <row r="9" spans="1:21" s="19" customFormat="1" x14ac:dyDescent="0.4">
      <c r="A9" s="21"/>
      <c r="B9" s="19" t="s">
        <v>87</v>
      </c>
      <c r="C9" s="8">
        <v>5</v>
      </c>
      <c r="D9" s="19" t="s">
        <v>101</v>
      </c>
      <c r="E9" s="19" t="s">
        <v>102</v>
      </c>
      <c r="F9" s="19" t="s">
        <v>131</v>
      </c>
      <c r="G9" s="19" t="s">
        <v>104</v>
      </c>
      <c r="H9" s="19" t="s">
        <v>105</v>
      </c>
      <c r="I9" s="19" t="s">
        <v>106</v>
      </c>
      <c r="J9" s="19" t="s">
        <v>107</v>
      </c>
      <c r="K9" s="19" t="s">
        <v>108</v>
      </c>
      <c r="L9" s="19" t="s">
        <v>109</v>
      </c>
      <c r="M9" s="19" t="s">
        <v>110</v>
      </c>
      <c r="N9" s="19" t="s">
        <v>111</v>
      </c>
      <c r="O9" s="19" t="s">
        <v>112</v>
      </c>
      <c r="P9" s="19" t="s">
        <v>113</v>
      </c>
      <c r="Q9" s="19" t="s">
        <v>103</v>
      </c>
      <c r="R9" s="15" t="s">
        <v>289</v>
      </c>
    </row>
    <row r="10" spans="1:21" s="21" customFormat="1" x14ac:dyDescent="0.4">
      <c r="B10" s="21" t="s">
        <v>51</v>
      </c>
      <c r="C10" s="20"/>
      <c r="D10" s="21" t="s">
        <v>158</v>
      </c>
      <c r="E10" s="9" t="s">
        <v>159</v>
      </c>
      <c r="F10" s="9" t="s">
        <v>72</v>
      </c>
      <c r="G10" s="9" t="s">
        <v>161</v>
      </c>
      <c r="H10" s="9" t="s">
        <v>162</v>
      </c>
      <c r="I10" s="9" t="s">
        <v>163</v>
      </c>
      <c r="J10" s="9" t="s">
        <v>155</v>
      </c>
      <c r="K10" s="9" t="s">
        <v>154</v>
      </c>
      <c r="L10" s="9" t="s">
        <v>155</v>
      </c>
      <c r="M10" s="9" t="s">
        <v>164</v>
      </c>
      <c r="N10" s="9" t="s">
        <v>156</v>
      </c>
      <c r="O10" s="9" t="s">
        <v>165</v>
      </c>
      <c r="P10" s="9" t="s">
        <v>157</v>
      </c>
      <c r="Q10" s="9" t="s">
        <v>160</v>
      </c>
      <c r="R10" s="34" t="s">
        <v>290</v>
      </c>
      <c r="T10" s="13"/>
      <c r="U10" s="13"/>
    </row>
    <row r="11" spans="1:21" s="19" customFormat="1" x14ac:dyDescent="0.4">
      <c r="C11" s="8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21" s="19" customFormat="1" x14ac:dyDescent="0.4">
      <c r="C12" s="8"/>
    </row>
    <row r="13" spans="1:21" s="19" customFormat="1" x14ac:dyDescent="0.4">
      <c r="A13" s="21" t="s">
        <v>1</v>
      </c>
      <c r="B13" s="19" t="s">
        <v>52</v>
      </c>
      <c r="C13" s="20"/>
      <c r="D13" s="11" t="s">
        <v>120</v>
      </c>
      <c r="E13" s="11" t="s">
        <v>115</v>
      </c>
      <c r="F13" s="11" t="s">
        <v>127</v>
      </c>
      <c r="G13" s="11" t="s">
        <v>114</v>
      </c>
      <c r="H13" s="11" t="s">
        <v>122</v>
      </c>
      <c r="I13" s="11" t="s">
        <v>124</v>
      </c>
      <c r="J13" s="11" t="s">
        <v>125</v>
      </c>
      <c r="K13" s="11" t="s">
        <v>119</v>
      </c>
      <c r="L13" s="11" t="s">
        <v>118</v>
      </c>
      <c r="M13" s="11" t="s">
        <v>116</v>
      </c>
      <c r="N13" s="11" t="s">
        <v>121</v>
      </c>
      <c r="O13" s="11" t="s">
        <v>117</v>
      </c>
      <c r="P13" s="11" t="s">
        <v>126</v>
      </c>
      <c r="Q13" s="11" t="s">
        <v>123</v>
      </c>
      <c r="R13" s="15" t="s">
        <v>291</v>
      </c>
    </row>
    <row r="14" spans="1:21" x14ac:dyDescent="0.4">
      <c r="B14" s="19" t="s">
        <v>87</v>
      </c>
      <c r="C14" s="5">
        <v>4</v>
      </c>
      <c r="D14" s="11" t="s">
        <v>128</v>
      </c>
      <c r="E14" s="11" t="s">
        <v>129</v>
      </c>
      <c r="F14" s="11" t="s">
        <v>130</v>
      </c>
      <c r="G14" s="11" t="s">
        <v>133</v>
      </c>
      <c r="H14" s="11" t="s">
        <v>134</v>
      </c>
      <c r="I14" s="11" t="s">
        <v>135</v>
      </c>
      <c r="J14" s="11" t="s">
        <v>136</v>
      </c>
      <c r="K14" s="11" t="s">
        <v>137</v>
      </c>
      <c r="L14" s="11" t="s">
        <v>180</v>
      </c>
      <c r="M14" s="11" t="s">
        <v>138</v>
      </c>
      <c r="N14" s="11" t="s">
        <v>139</v>
      </c>
      <c r="O14" s="11" t="s">
        <v>140</v>
      </c>
      <c r="P14" s="11" t="s">
        <v>141</v>
      </c>
      <c r="Q14" s="11" t="s">
        <v>132</v>
      </c>
      <c r="R14" s="15" t="s">
        <v>292</v>
      </c>
      <c r="T14" s="19"/>
      <c r="U14" s="19"/>
    </row>
    <row r="15" spans="1:21" s="13" customFormat="1" x14ac:dyDescent="0.4">
      <c r="A15" s="21"/>
      <c r="B15" s="21" t="s">
        <v>51</v>
      </c>
      <c r="C15" s="20"/>
      <c r="D15" s="9" t="s">
        <v>142</v>
      </c>
      <c r="E15" s="9" t="s">
        <v>143</v>
      </c>
      <c r="F15" s="9" t="s">
        <v>127</v>
      </c>
      <c r="G15" s="9" t="s">
        <v>145</v>
      </c>
      <c r="H15" s="9" t="s">
        <v>146</v>
      </c>
      <c r="I15" s="9" t="s">
        <v>147</v>
      </c>
      <c r="J15" s="9" t="s">
        <v>148</v>
      </c>
      <c r="K15" s="9" t="s">
        <v>149</v>
      </c>
      <c r="L15" s="9" t="s">
        <v>150</v>
      </c>
      <c r="M15" s="9" t="s">
        <v>151</v>
      </c>
      <c r="N15" s="9" t="s">
        <v>152</v>
      </c>
      <c r="O15" s="9" t="s">
        <v>153</v>
      </c>
      <c r="P15" s="9" t="s">
        <v>154</v>
      </c>
      <c r="Q15" s="9" t="s">
        <v>144</v>
      </c>
      <c r="R15" s="34" t="s">
        <v>293</v>
      </c>
    </row>
    <row r="16" spans="1:21" s="18" customFormat="1" x14ac:dyDescent="0.4">
      <c r="C16" s="21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20" s="19" customFormat="1" x14ac:dyDescent="0.4">
      <c r="A17" s="24" t="s">
        <v>67</v>
      </c>
      <c r="B17" s="24" t="s">
        <v>65</v>
      </c>
      <c r="C17" s="24"/>
      <c r="D17" s="24"/>
      <c r="E17" s="24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20" x14ac:dyDescent="0.4">
      <c r="A18" s="24" t="s">
        <v>68</v>
      </c>
      <c r="B18" s="24" t="s">
        <v>66</v>
      </c>
    </row>
    <row r="22" spans="1:20" ht="15.9" x14ac:dyDescent="0.45">
      <c r="A22" s="31" t="s">
        <v>196</v>
      </c>
    </row>
    <row r="23" spans="1:20" x14ac:dyDescent="0.4">
      <c r="A23" s="23" t="s">
        <v>2</v>
      </c>
      <c r="B23" s="19" t="s">
        <v>87</v>
      </c>
      <c r="C23" s="24">
        <v>6</v>
      </c>
      <c r="D23" s="7" t="s">
        <v>182</v>
      </c>
      <c r="E23" s="7" t="s">
        <v>183</v>
      </c>
      <c r="F23" s="7" t="s">
        <v>184</v>
      </c>
      <c r="G23" s="7" t="s">
        <v>186</v>
      </c>
      <c r="H23" s="7" t="s">
        <v>187</v>
      </c>
      <c r="I23" s="7" t="s">
        <v>188</v>
      </c>
      <c r="J23" s="7" t="s">
        <v>189</v>
      </c>
      <c r="K23" s="7" t="s">
        <v>190</v>
      </c>
      <c r="L23" s="7" t="s">
        <v>191</v>
      </c>
      <c r="M23" s="7" t="s">
        <v>192</v>
      </c>
      <c r="N23" s="7" t="s">
        <v>193</v>
      </c>
      <c r="O23" s="7" t="s">
        <v>194</v>
      </c>
      <c r="P23" s="7" t="s">
        <v>195</v>
      </c>
      <c r="Q23" s="7" t="s">
        <v>185</v>
      </c>
      <c r="R23" s="7" t="s">
        <v>274</v>
      </c>
      <c r="S23" s="33"/>
      <c r="T23" s="33"/>
    </row>
    <row r="24" spans="1:20" s="23" customFormat="1" x14ac:dyDescent="0.4">
      <c r="B24" s="21" t="s">
        <v>51</v>
      </c>
      <c r="D24" s="6" t="s">
        <v>197</v>
      </c>
      <c r="E24" s="6" t="s">
        <v>198</v>
      </c>
      <c r="F24" s="6" t="s">
        <v>199</v>
      </c>
      <c r="G24" s="6" t="s">
        <v>201</v>
      </c>
      <c r="H24" s="6" t="s">
        <v>202</v>
      </c>
      <c r="I24" s="6" t="s">
        <v>203</v>
      </c>
      <c r="J24" s="6" t="s">
        <v>204</v>
      </c>
      <c r="K24" s="6" t="s">
        <v>205</v>
      </c>
      <c r="L24" s="6" t="s">
        <v>206</v>
      </c>
      <c r="M24" s="6" t="s">
        <v>207</v>
      </c>
      <c r="N24" s="6" t="s">
        <v>206</v>
      </c>
      <c r="O24" s="6" t="s">
        <v>208</v>
      </c>
      <c r="P24" s="6" t="s">
        <v>209</v>
      </c>
      <c r="Q24" s="6" t="s">
        <v>200</v>
      </c>
      <c r="R24" s="34" t="s">
        <v>277</v>
      </c>
      <c r="S24" s="16"/>
      <c r="T24" s="16"/>
    </row>
    <row r="25" spans="1:20" x14ac:dyDescent="0.4">
      <c r="A25" s="1"/>
      <c r="B25" s="2" t="s">
        <v>210</v>
      </c>
      <c r="D25" s="3" t="s">
        <v>4</v>
      </c>
      <c r="E25" s="3" t="s">
        <v>5</v>
      </c>
      <c r="F25" s="3"/>
      <c r="G25" s="3" t="s">
        <v>6</v>
      </c>
      <c r="H25" s="3" t="s">
        <v>7</v>
      </c>
      <c r="I25" s="3"/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  <c r="O25" s="3" t="s">
        <v>13</v>
      </c>
      <c r="P25" s="3" t="s">
        <v>14</v>
      </c>
      <c r="Q25" s="3"/>
      <c r="R25" s="15" t="s">
        <v>279</v>
      </c>
      <c r="S25" s="33"/>
      <c r="T25" s="33"/>
    </row>
    <row r="26" spans="1:20" x14ac:dyDescent="0.4">
      <c r="A26" s="1"/>
      <c r="B26" s="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S26" s="33"/>
      <c r="T26" s="33"/>
    </row>
    <row r="27" spans="1:20" x14ac:dyDescent="0.4">
      <c r="A27" s="23" t="s">
        <v>0</v>
      </c>
      <c r="B27" s="19" t="s">
        <v>87</v>
      </c>
      <c r="C27" s="24">
        <v>6</v>
      </c>
      <c r="D27" s="15" t="s">
        <v>211</v>
      </c>
      <c r="E27" s="15" t="s">
        <v>212</v>
      </c>
      <c r="F27" s="15" t="s">
        <v>213</v>
      </c>
      <c r="G27" s="15" t="s">
        <v>215</v>
      </c>
      <c r="H27" s="15" t="s">
        <v>216</v>
      </c>
      <c r="I27" s="15" t="s">
        <v>217</v>
      </c>
      <c r="J27" s="15" t="s">
        <v>218</v>
      </c>
      <c r="K27" s="15" t="s">
        <v>219</v>
      </c>
      <c r="L27" s="15" t="s">
        <v>220</v>
      </c>
      <c r="M27" s="15" t="s">
        <v>221</v>
      </c>
      <c r="N27" s="15" t="s">
        <v>222</v>
      </c>
      <c r="O27" s="15" t="s">
        <v>223</v>
      </c>
      <c r="P27" s="15" t="s">
        <v>224</v>
      </c>
      <c r="Q27" s="15" t="s">
        <v>214</v>
      </c>
      <c r="R27" s="15" t="s">
        <v>275</v>
      </c>
      <c r="S27" s="33"/>
      <c r="T27" s="33"/>
    </row>
    <row r="28" spans="1:20" s="23" customFormat="1" x14ac:dyDescent="0.4">
      <c r="A28" s="16"/>
      <c r="B28" s="21" t="s">
        <v>51</v>
      </c>
      <c r="D28" s="22" t="s">
        <v>225</v>
      </c>
      <c r="E28" s="22" t="s">
        <v>226</v>
      </c>
      <c r="F28" s="22" t="s">
        <v>227</v>
      </c>
      <c r="G28" s="22" t="s">
        <v>229</v>
      </c>
      <c r="H28" s="22" t="s">
        <v>230</v>
      </c>
      <c r="I28" s="22" t="s">
        <v>231</v>
      </c>
      <c r="J28" s="22" t="s">
        <v>232</v>
      </c>
      <c r="K28" s="22" t="s">
        <v>233</v>
      </c>
      <c r="L28" s="22" t="s">
        <v>234</v>
      </c>
      <c r="M28" s="22" t="s">
        <v>235</v>
      </c>
      <c r="N28" s="22" t="s">
        <v>236</v>
      </c>
      <c r="O28" s="22" t="s">
        <v>237</v>
      </c>
      <c r="P28" s="22" t="s">
        <v>235</v>
      </c>
      <c r="Q28" s="22" t="s">
        <v>228</v>
      </c>
      <c r="R28" s="34" t="s">
        <v>278</v>
      </c>
      <c r="S28" s="16"/>
      <c r="T28" s="16"/>
    </row>
    <row r="29" spans="1:20" x14ac:dyDescent="0.4">
      <c r="A29" s="1"/>
      <c r="B29" s="2" t="s">
        <v>210</v>
      </c>
      <c r="D29" s="3" t="s">
        <v>26</v>
      </c>
      <c r="E29" s="3" t="s">
        <v>24</v>
      </c>
      <c r="F29" s="3"/>
      <c r="G29" s="3" t="s">
        <v>27</v>
      </c>
      <c r="H29" s="3" t="s">
        <v>28</v>
      </c>
      <c r="I29" s="3" t="s">
        <v>29</v>
      </c>
      <c r="J29" s="3" t="s">
        <v>30</v>
      </c>
      <c r="K29" s="3" t="s">
        <v>31</v>
      </c>
      <c r="L29" s="3" t="s">
        <v>32</v>
      </c>
      <c r="M29" s="3" t="s">
        <v>33</v>
      </c>
      <c r="N29" s="3" t="s">
        <v>35</v>
      </c>
      <c r="O29" s="3" t="s">
        <v>34</v>
      </c>
      <c r="P29" s="3" t="s">
        <v>36</v>
      </c>
      <c r="Q29" s="3"/>
      <c r="R29" s="15" t="s">
        <v>281</v>
      </c>
      <c r="S29" s="33"/>
      <c r="T29" s="33"/>
    </row>
    <row r="30" spans="1:20" x14ac:dyDescent="0.4">
      <c r="A30" s="1"/>
      <c r="B30" s="1"/>
      <c r="S30" s="33"/>
      <c r="T30" s="33"/>
    </row>
    <row r="31" spans="1:20" x14ac:dyDescent="0.4">
      <c r="A31" s="23" t="s">
        <v>1</v>
      </c>
      <c r="B31" s="19" t="s">
        <v>87</v>
      </c>
      <c r="C31" s="24">
        <v>6</v>
      </c>
      <c r="D31" s="7" t="s">
        <v>239</v>
      </c>
      <c r="E31" s="7" t="s">
        <v>240</v>
      </c>
      <c r="F31" s="7" t="s">
        <v>241</v>
      </c>
      <c r="G31" s="7" t="s">
        <v>243</v>
      </c>
      <c r="H31" s="7" t="s">
        <v>244</v>
      </c>
      <c r="I31" s="7" t="s">
        <v>245</v>
      </c>
      <c r="J31" s="7" t="s">
        <v>246</v>
      </c>
      <c r="K31" s="7" t="s">
        <v>247</v>
      </c>
      <c r="L31" s="7" t="s">
        <v>248</v>
      </c>
      <c r="M31" s="7" t="s">
        <v>249</v>
      </c>
      <c r="N31" s="7" t="s">
        <v>250</v>
      </c>
      <c r="O31" s="7" t="s">
        <v>251</v>
      </c>
      <c r="P31" s="7" t="s">
        <v>252</v>
      </c>
      <c r="Q31" s="7" t="s">
        <v>242</v>
      </c>
      <c r="R31" s="15" t="s">
        <v>276</v>
      </c>
      <c r="S31" s="33"/>
      <c r="T31" s="33"/>
    </row>
    <row r="32" spans="1:20" x14ac:dyDescent="0.4">
      <c r="B32" s="21" t="s">
        <v>51</v>
      </c>
      <c r="D32" s="50" t="s">
        <v>253</v>
      </c>
      <c r="E32" s="50" t="s">
        <v>254</v>
      </c>
      <c r="F32" s="50" t="s">
        <v>255</v>
      </c>
      <c r="G32" s="50" t="s">
        <v>257</v>
      </c>
      <c r="H32" s="50" t="s">
        <v>258</v>
      </c>
      <c r="I32" s="22" t="s">
        <v>231</v>
      </c>
      <c r="J32" s="50" t="s">
        <v>259</v>
      </c>
      <c r="K32" s="50" t="s">
        <v>260</v>
      </c>
      <c r="L32" s="50" t="s">
        <v>261</v>
      </c>
      <c r="M32" s="50" t="s">
        <v>262</v>
      </c>
      <c r="N32" s="50" t="s">
        <v>262</v>
      </c>
      <c r="O32" s="50" t="s">
        <v>263</v>
      </c>
      <c r="P32" s="50" t="s">
        <v>264</v>
      </c>
      <c r="Q32" s="50" t="s">
        <v>256</v>
      </c>
      <c r="R32" s="34" t="s">
        <v>257</v>
      </c>
    </row>
    <row r="33" spans="1:18" x14ac:dyDescent="0.4">
      <c r="A33" s="1"/>
      <c r="B33" s="2" t="s">
        <v>210</v>
      </c>
      <c r="D33" s="3" t="s">
        <v>25</v>
      </c>
      <c r="E33" s="3" t="s">
        <v>3</v>
      </c>
      <c r="F33" s="3"/>
      <c r="G33" s="3" t="s">
        <v>238</v>
      </c>
      <c r="H33" s="3" t="s">
        <v>15</v>
      </c>
      <c r="I33" s="3" t="s">
        <v>16</v>
      </c>
      <c r="J33" s="3" t="s">
        <v>17</v>
      </c>
      <c r="K33" s="3" t="s">
        <v>18</v>
      </c>
      <c r="L33" s="3" t="s">
        <v>19</v>
      </c>
      <c r="M33" s="3" t="s">
        <v>20</v>
      </c>
      <c r="N33" s="3" t="s">
        <v>21</v>
      </c>
      <c r="O33" s="3" t="s">
        <v>22</v>
      </c>
      <c r="P33" s="3" t="s">
        <v>23</v>
      </c>
      <c r="Q33" s="3"/>
      <c r="R33" s="15" t="s">
        <v>280</v>
      </c>
    </row>
    <row r="35" spans="1:18" x14ac:dyDescent="0.4">
      <c r="A35" s="49" t="s">
        <v>294</v>
      </c>
    </row>
  </sheetData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1"/>
  <sheetViews>
    <sheetView tabSelected="1" workbookViewId="0">
      <selection activeCell="A22" sqref="A22"/>
    </sheetView>
  </sheetViews>
  <sheetFormatPr defaultColWidth="9.15234375" defaultRowHeight="14.6" x14ac:dyDescent="0.4"/>
  <cols>
    <col min="1" max="1" width="41.84375" style="24" customWidth="1"/>
    <col min="2" max="16384" width="9.15234375" style="24"/>
  </cols>
  <sheetData>
    <row r="2" spans="1:20" x14ac:dyDescent="0.4">
      <c r="B2" s="29" t="s">
        <v>37</v>
      </c>
      <c r="C2" s="29" t="s">
        <v>38</v>
      </c>
      <c r="D2" s="29" t="s">
        <v>39</v>
      </c>
      <c r="E2" s="29" t="s">
        <v>41</v>
      </c>
      <c r="F2" s="29" t="s">
        <v>42</v>
      </c>
      <c r="G2" s="29" t="s">
        <v>43</v>
      </c>
      <c r="H2" s="29" t="s">
        <v>44</v>
      </c>
      <c r="I2" s="29" t="s">
        <v>45</v>
      </c>
      <c r="J2" s="29" t="s">
        <v>46</v>
      </c>
      <c r="K2" s="29" t="s">
        <v>47</v>
      </c>
      <c r="L2" s="29" t="s">
        <v>48</v>
      </c>
      <c r="M2" s="29" t="s">
        <v>49</v>
      </c>
      <c r="N2" s="29" t="s">
        <v>50</v>
      </c>
      <c r="O2" s="29" t="s">
        <v>267</v>
      </c>
      <c r="P2" s="29" t="s">
        <v>268</v>
      </c>
      <c r="Q2" s="29" t="s">
        <v>269</v>
      </c>
      <c r="R2" s="29" t="s">
        <v>40</v>
      </c>
      <c r="S2" s="29" t="s">
        <v>270</v>
      </c>
      <c r="T2" s="29" t="s">
        <v>271</v>
      </c>
    </row>
    <row r="3" spans="1:20" ht="15.9" x14ac:dyDescent="0.45">
      <c r="A3" s="32" t="s">
        <v>181</v>
      </c>
    </row>
    <row r="4" spans="1:20" x14ac:dyDescent="0.4">
      <c r="A4" s="24" t="s">
        <v>283</v>
      </c>
      <c r="B4" s="37">
        <v>8.1781423273390494</v>
      </c>
      <c r="C4" s="37">
        <v>0.17247936888955248</v>
      </c>
      <c r="D4" s="37">
        <v>7.1074704946527021</v>
      </c>
      <c r="E4" s="38">
        <v>839.23511328777977</v>
      </c>
      <c r="F4" s="38">
        <v>938.59182938540812</v>
      </c>
      <c r="G4" s="38">
        <v>135.17153728239688</v>
      </c>
      <c r="H4" s="37">
        <v>1.3773773243399197</v>
      </c>
      <c r="I4" s="39">
        <v>20.624412578599053</v>
      </c>
      <c r="J4" s="38">
        <v>270.94785132089618</v>
      </c>
      <c r="K4" s="37">
        <v>5.160120457957901</v>
      </c>
      <c r="L4" s="38">
        <v>72.524262853241751</v>
      </c>
      <c r="M4" s="38">
        <v>26.619671919997607</v>
      </c>
      <c r="N4" s="47">
        <v>89.832885896939246</v>
      </c>
      <c r="O4" s="37">
        <v>0.17142957071508896</v>
      </c>
      <c r="P4" s="37">
        <v>0.28717568912855584</v>
      </c>
      <c r="Q4" s="37">
        <v>4.9804161299334591E-2</v>
      </c>
      <c r="R4" s="37">
        <v>0.19312848572319194</v>
      </c>
      <c r="S4" s="37">
        <v>4.9283289945948536E-2</v>
      </c>
      <c r="T4" s="38">
        <v>161.93190628621562</v>
      </c>
    </row>
    <row r="5" spans="1:20" x14ac:dyDescent="0.4">
      <c r="A5" s="24" t="s">
        <v>284</v>
      </c>
      <c r="B5" s="37">
        <v>2.4169987870109506</v>
      </c>
      <c r="C5" s="37">
        <v>0.10254648336323338</v>
      </c>
      <c r="D5" s="37">
        <v>3.8706621808726656</v>
      </c>
      <c r="E5" s="38">
        <v>627.17317367113458</v>
      </c>
      <c r="F5" s="38">
        <v>504.81184397483349</v>
      </c>
      <c r="G5" s="38">
        <v>106.08805746861488</v>
      </c>
      <c r="H5" s="37">
        <v>0.37236253212571407</v>
      </c>
      <c r="I5" s="39">
        <v>15.40611853011182</v>
      </c>
      <c r="J5" s="38">
        <v>198.38902897548587</v>
      </c>
      <c r="K5" s="37">
        <v>7.0060066821132967</v>
      </c>
      <c r="L5" s="38">
        <v>123.74630661638538</v>
      </c>
      <c r="M5" s="38">
        <v>15.431581082272372</v>
      </c>
      <c r="N5" s="47">
        <v>43.264243710566532</v>
      </c>
      <c r="O5" s="37">
        <v>0.16813977414435988</v>
      </c>
      <c r="P5" s="37">
        <v>0.30673287460626608</v>
      </c>
      <c r="Q5" s="37">
        <v>3.1550017781909204E-2</v>
      </c>
      <c r="R5" s="37">
        <v>0.17394446496710514</v>
      </c>
      <c r="S5" s="37">
        <v>6.3238205777187528E-2</v>
      </c>
      <c r="T5" s="38">
        <v>59.149070368342727</v>
      </c>
    </row>
    <row r="6" spans="1:20" x14ac:dyDescent="0.4">
      <c r="A6" s="24" t="s">
        <v>285</v>
      </c>
      <c r="B6" s="37">
        <f>3*B5</f>
        <v>7.2509963610328523</v>
      </c>
      <c r="C6" s="37">
        <f t="shared" ref="C6:T6" si="0">3*C5</f>
        <v>0.30763945008970017</v>
      </c>
      <c r="D6" s="37">
        <f t="shared" si="0"/>
        <v>11.611986542617997</v>
      </c>
      <c r="E6" s="38">
        <f t="shared" si="0"/>
        <v>1881.5195210134038</v>
      </c>
      <c r="F6" s="38">
        <f t="shared" si="0"/>
        <v>1514.4355319245005</v>
      </c>
      <c r="G6" s="38">
        <f t="shared" si="0"/>
        <v>318.26417240584465</v>
      </c>
      <c r="H6" s="37">
        <f t="shared" si="0"/>
        <v>1.1170875963771423</v>
      </c>
      <c r="I6" s="39">
        <f t="shared" si="0"/>
        <v>46.218355590335463</v>
      </c>
      <c r="J6" s="38">
        <f t="shared" si="0"/>
        <v>595.16708692645761</v>
      </c>
      <c r="K6" s="37">
        <f t="shared" si="0"/>
        <v>21.018020046339892</v>
      </c>
      <c r="L6" s="38">
        <f t="shared" si="0"/>
        <v>371.23891984915616</v>
      </c>
      <c r="M6" s="38">
        <f t="shared" si="0"/>
        <v>46.294743246817113</v>
      </c>
      <c r="N6" s="47">
        <f>3*N5</f>
        <v>129.79273113169961</v>
      </c>
      <c r="O6" s="37">
        <f t="shared" si="0"/>
        <v>0.50441932243307963</v>
      </c>
      <c r="P6" s="37">
        <f t="shared" si="0"/>
        <v>0.92019862381879824</v>
      </c>
      <c r="Q6" s="37">
        <f t="shared" si="0"/>
        <v>9.4650053345727611E-2</v>
      </c>
      <c r="R6" s="37">
        <f t="shared" si="0"/>
        <v>0.52183339490131542</v>
      </c>
      <c r="S6" s="37">
        <f t="shared" si="0"/>
        <v>0.18971461733156259</v>
      </c>
      <c r="T6" s="38">
        <f t="shared" si="0"/>
        <v>177.44721110502817</v>
      </c>
    </row>
    <row r="7" spans="1:20" x14ac:dyDescent="0.4">
      <c r="A7" s="24" t="s">
        <v>272</v>
      </c>
      <c r="B7" s="40">
        <f>B6/6.2</f>
        <v>1.1695155421020729</v>
      </c>
      <c r="C7" s="40">
        <f t="shared" ref="C7:T7" si="1">C6/6.2</f>
        <v>4.9619266143500027E-2</v>
      </c>
      <c r="D7" s="40">
        <f t="shared" si="1"/>
        <v>1.8729010552609671</v>
      </c>
      <c r="E7" s="40">
        <f t="shared" si="1"/>
        <v>303.47089048603289</v>
      </c>
      <c r="F7" s="40">
        <f t="shared" si="1"/>
        <v>244.26379547169364</v>
      </c>
      <c r="G7" s="40">
        <f t="shared" si="1"/>
        <v>51.332931033200751</v>
      </c>
      <c r="H7" s="40">
        <f t="shared" si="1"/>
        <v>0.1801754187705068</v>
      </c>
      <c r="I7" s="40">
        <f t="shared" si="1"/>
        <v>7.4545734823121714</v>
      </c>
      <c r="J7" s="40">
        <f t="shared" si="1"/>
        <v>95.994691439751222</v>
      </c>
      <c r="K7" s="40">
        <f t="shared" si="1"/>
        <v>3.3900032332806278</v>
      </c>
      <c r="L7" s="40">
        <f t="shared" si="1"/>
        <v>59.877245136960667</v>
      </c>
      <c r="M7" s="40">
        <f t="shared" si="1"/>
        <v>7.4668940720672765</v>
      </c>
      <c r="N7" s="48">
        <f t="shared" si="1"/>
        <v>20.934311472854777</v>
      </c>
      <c r="O7" s="40">
        <f t="shared" si="1"/>
        <v>8.1357955231141879E-2</v>
      </c>
      <c r="P7" s="40">
        <f t="shared" si="1"/>
        <v>0.14841913287399972</v>
      </c>
      <c r="Q7" s="40">
        <f t="shared" si="1"/>
        <v>1.5266137636407679E-2</v>
      </c>
      <c r="R7" s="40">
        <f t="shared" si="1"/>
        <v>8.4166676596986359E-2</v>
      </c>
      <c r="S7" s="40">
        <f t="shared" si="1"/>
        <v>3.0599131827671384E-2</v>
      </c>
      <c r="T7" s="40">
        <f t="shared" si="1"/>
        <v>28.620517920165835</v>
      </c>
    </row>
    <row r="8" spans="1:20" x14ac:dyDescent="0.4">
      <c r="A8" s="26" t="s">
        <v>265</v>
      </c>
      <c r="B8" s="38">
        <v>20</v>
      </c>
      <c r="C8" s="38">
        <v>11</v>
      </c>
      <c r="D8" s="38">
        <v>21</v>
      </c>
      <c r="E8" s="38">
        <v>19</v>
      </c>
      <c r="F8" s="38">
        <v>21</v>
      </c>
      <c r="G8" s="38">
        <v>21</v>
      </c>
      <c r="H8" s="38">
        <v>7</v>
      </c>
      <c r="I8" s="38">
        <v>18</v>
      </c>
      <c r="J8" s="38">
        <v>21</v>
      </c>
      <c r="K8" s="38">
        <v>18</v>
      </c>
      <c r="L8" s="38">
        <v>17</v>
      </c>
      <c r="M8" s="38">
        <v>21</v>
      </c>
      <c r="N8" s="47">
        <v>11</v>
      </c>
      <c r="O8" s="38">
        <v>21</v>
      </c>
      <c r="P8" s="38">
        <v>21</v>
      </c>
      <c r="Q8" s="38">
        <v>6</v>
      </c>
      <c r="R8" s="38">
        <v>20</v>
      </c>
      <c r="S8" s="38">
        <v>8</v>
      </c>
      <c r="T8" s="38">
        <v>21</v>
      </c>
    </row>
    <row r="11" spans="1:20" ht="15.9" x14ac:dyDescent="0.45">
      <c r="A11" s="31" t="s">
        <v>196</v>
      </c>
    </row>
    <row r="12" spans="1:20" x14ac:dyDescent="0.4">
      <c r="A12" s="24" t="s">
        <v>283</v>
      </c>
      <c r="B12" s="27">
        <v>7.6559304250209292</v>
      </c>
      <c r="C12" s="27">
        <v>0.16701533017616468</v>
      </c>
      <c r="D12" s="27">
        <v>12.489326141440127</v>
      </c>
      <c r="E12" s="35">
        <v>490.91450480172313</v>
      </c>
      <c r="F12" s="36">
        <v>1022.2125148811532</v>
      </c>
      <c r="G12" s="27">
        <v>9.5783761152160878</v>
      </c>
      <c r="H12" s="27">
        <v>9.1308966691856632</v>
      </c>
      <c r="I12" s="27">
        <v>34.085556940497078</v>
      </c>
      <c r="J12" s="35">
        <v>141.61361173690338</v>
      </c>
      <c r="K12" s="27">
        <v>1.2386560106781412</v>
      </c>
      <c r="L12" s="35">
        <v>58.931323987570252</v>
      </c>
      <c r="M12" s="27">
        <v>30.334629516500396</v>
      </c>
      <c r="N12" s="27">
        <v>94.902704514131273</v>
      </c>
      <c r="O12" s="41">
        <v>8.8228937406885061E-2</v>
      </c>
      <c r="P12" s="41">
        <v>6.2689264862484703E-2</v>
      </c>
      <c r="Q12" s="41">
        <v>2.0638420110819577E-2</v>
      </c>
      <c r="R12" s="25" t="s">
        <v>266</v>
      </c>
      <c r="S12" s="41">
        <v>1.5317036187009296E-2</v>
      </c>
      <c r="T12" s="36">
        <v>122.72677751454077</v>
      </c>
    </row>
    <row r="13" spans="1:20" x14ac:dyDescent="0.4">
      <c r="A13" s="24" t="s">
        <v>284</v>
      </c>
      <c r="B13" s="27">
        <v>2.647893692628231</v>
      </c>
      <c r="C13" s="27">
        <v>0.11253997196043246</v>
      </c>
      <c r="D13" s="27">
        <v>3.4436663494142703</v>
      </c>
      <c r="E13" s="35">
        <v>208.64545221566755</v>
      </c>
      <c r="F13" s="36">
        <v>402.4196518565102</v>
      </c>
      <c r="G13" s="27">
        <v>4.4058266064215745</v>
      </c>
      <c r="H13" s="27">
        <v>4.9534827887617618</v>
      </c>
      <c r="I13" s="27">
        <v>21.621678388428307</v>
      </c>
      <c r="J13" s="35">
        <v>102.49650273143983</v>
      </c>
      <c r="K13" s="27">
        <v>0.93407090857504071</v>
      </c>
      <c r="L13" s="35">
        <v>36.4313331128523</v>
      </c>
      <c r="M13" s="27">
        <v>17.077708496622186</v>
      </c>
      <c r="N13" s="27">
        <v>27.315810615830927</v>
      </c>
      <c r="O13" s="41">
        <v>5.4657058791991592E-2</v>
      </c>
      <c r="P13" s="41">
        <v>4.586944088290313E-2</v>
      </c>
      <c r="Q13" s="41">
        <v>2.8853535987900698E-2</v>
      </c>
      <c r="R13" s="25"/>
      <c r="S13" s="41">
        <v>5.9063083035086027E-3</v>
      </c>
      <c r="T13" s="36">
        <v>42.303970435345953</v>
      </c>
    </row>
    <row r="14" spans="1:20" x14ac:dyDescent="0.4">
      <c r="A14" s="24" t="s">
        <v>285</v>
      </c>
      <c r="B14" s="27">
        <v>7.9436810778846931</v>
      </c>
      <c r="C14" s="27">
        <v>0.33761991588129736</v>
      </c>
      <c r="D14" s="27">
        <v>10.330999048242811</v>
      </c>
      <c r="E14" s="35">
        <v>625.93635664700264</v>
      </c>
      <c r="F14" s="36">
        <v>1207.2589555695306</v>
      </c>
      <c r="G14" s="27">
        <v>13.217479819264724</v>
      </c>
      <c r="H14" s="27">
        <v>14.860448366285286</v>
      </c>
      <c r="I14" s="27">
        <v>64.865035165284922</v>
      </c>
      <c r="J14" s="35">
        <v>307.48950819431951</v>
      </c>
      <c r="K14" s="27">
        <v>2.8022127257251221</v>
      </c>
      <c r="L14" s="35">
        <v>109.2939993385569</v>
      </c>
      <c r="M14" s="27">
        <v>51.233125489866559</v>
      </c>
      <c r="N14" s="27">
        <v>81.94743184749278</v>
      </c>
      <c r="O14" s="41">
        <v>0.16397117637597478</v>
      </c>
      <c r="P14" s="41">
        <v>0.1376083226487094</v>
      </c>
      <c r="Q14" s="41">
        <v>8.6560607963702102E-2</v>
      </c>
      <c r="R14" s="27">
        <v>0.71783929743470887</v>
      </c>
      <c r="S14" s="42">
        <v>1.7718924910525808E-2</v>
      </c>
      <c r="T14" s="36">
        <v>126.91191130603787</v>
      </c>
    </row>
    <row r="15" spans="1:20" x14ac:dyDescent="0.4">
      <c r="A15" s="24" t="s">
        <v>272</v>
      </c>
      <c r="B15" s="28">
        <f>B14/6.19</f>
        <v>1.2833087363303219</v>
      </c>
      <c r="C15" s="28">
        <f>C14/6.19</f>
        <v>5.4542797396009264E-2</v>
      </c>
      <c r="D15" s="28">
        <f t="shared" ref="D15:N15" si="2">D14/6.19</f>
        <v>1.668982075645042</v>
      </c>
      <c r="E15" s="28">
        <f t="shared" si="2"/>
        <v>101.12057457948346</v>
      </c>
      <c r="F15" s="28">
        <f t="shared" si="2"/>
        <v>195.03375695792093</v>
      </c>
      <c r="G15" s="28">
        <f t="shared" si="2"/>
        <v>2.135295608928065</v>
      </c>
      <c r="H15" s="28">
        <f t="shared" si="2"/>
        <v>2.4007186375258942</v>
      </c>
      <c r="I15" s="28">
        <f t="shared" si="2"/>
        <v>10.479004065474138</v>
      </c>
      <c r="J15" s="28">
        <f t="shared" si="2"/>
        <v>49.675203262410257</v>
      </c>
      <c r="K15" s="28">
        <f t="shared" si="2"/>
        <v>0.45269995569064975</v>
      </c>
      <c r="L15" s="28">
        <f t="shared" si="2"/>
        <v>17.656542704128739</v>
      </c>
      <c r="M15" s="28">
        <f t="shared" si="2"/>
        <v>8.2767569450511402</v>
      </c>
      <c r="N15" s="28">
        <f t="shared" si="2"/>
        <v>13.238680427704811</v>
      </c>
      <c r="O15" s="45">
        <v>2.6446963931608836E-2</v>
      </c>
      <c r="P15" s="45">
        <v>2.2194890749791838E-2</v>
      </c>
      <c r="Q15" s="45">
        <v>1.3961388381242274E-2</v>
      </c>
      <c r="R15" s="28">
        <f t="shared" ref="R15" si="3">R14/6.19</f>
        <v>0.11596757632224698</v>
      </c>
      <c r="S15" s="43">
        <v>2.8578911146009368E-3</v>
      </c>
      <c r="T15" s="46">
        <v>20.469663113877075</v>
      </c>
    </row>
    <row r="16" spans="1:20" x14ac:dyDescent="0.4">
      <c r="A16" s="26" t="s">
        <v>265</v>
      </c>
      <c r="B16" s="5">
        <v>19</v>
      </c>
      <c r="C16" s="5">
        <v>16</v>
      </c>
      <c r="D16" s="5">
        <v>19</v>
      </c>
      <c r="E16" s="5">
        <v>18</v>
      </c>
      <c r="F16" s="5">
        <v>18</v>
      </c>
      <c r="G16" s="5">
        <v>18</v>
      </c>
      <c r="H16" s="5">
        <v>20</v>
      </c>
      <c r="I16" s="5">
        <v>24</v>
      </c>
      <c r="J16" s="5">
        <v>19</v>
      </c>
      <c r="K16" s="5">
        <v>23</v>
      </c>
      <c r="L16" s="5">
        <v>24</v>
      </c>
      <c r="M16" s="5">
        <v>22</v>
      </c>
      <c r="N16" s="5">
        <v>14</v>
      </c>
      <c r="O16" s="5">
        <v>16</v>
      </c>
      <c r="P16" s="5">
        <v>15</v>
      </c>
      <c r="Q16" s="5">
        <v>16</v>
      </c>
      <c r="R16" s="5">
        <v>18</v>
      </c>
      <c r="S16" s="44">
        <v>15</v>
      </c>
      <c r="T16" s="5">
        <v>18</v>
      </c>
    </row>
    <row r="19" spans="1:1" x14ac:dyDescent="0.4">
      <c r="A19" s="24" t="s">
        <v>273</v>
      </c>
    </row>
    <row r="21" spans="1:1" x14ac:dyDescent="0.4">
      <c r="A21" s="24" t="s">
        <v>295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CRMs</vt:lpstr>
      <vt:lpstr>Blanks + DetLimits</vt:lpstr>
    </vt:vector>
  </TitlesOfParts>
  <Company>Florida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Morton</dc:creator>
  <cp:lastModifiedBy>Benjamin Twining</cp:lastModifiedBy>
  <dcterms:created xsi:type="dcterms:W3CDTF">2019-01-14T16:10:58Z</dcterms:created>
  <dcterms:modified xsi:type="dcterms:W3CDTF">2019-03-28T20:53:54Z</dcterms:modified>
</cp:coreProperties>
</file>