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codeName="ThisWorkbook" autoCompressPictures="0"/>
  <bookViews>
    <workbookView xWindow="940" yWindow="2620" windowWidth="40880" windowHeight="17760" tabRatio="500"/>
  </bookViews>
  <sheets>
    <sheet name="GU_1302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3" i="1" l="1"/>
  <c r="C92" i="1"/>
  <c r="C91" i="1"/>
  <c r="C90" i="1"/>
  <c r="C89" i="1"/>
  <c r="C88" i="1"/>
  <c r="C87" i="1"/>
  <c r="C86" i="1"/>
  <c r="C82" i="1"/>
  <c r="C85" i="1"/>
  <c r="C84" i="1"/>
  <c r="C83" i="1"/>
  <c r="C81" i="1"/>
  <c r="C80" i="1"/>
  <c r="C79" i="1"/>
  <c r="C78" i="1"/>
  <c r="C77" i="1"/>
  <c r="C76" i="1"/>
  <c r="C72" i="1"/>
  <c r="C75" i="1"/>
  <c r="C74" i="1"/>
  <c r="C73" i="1"/>
  <c r="C71" i="1"/>
  <c r="C70" i="1"/>
  <c r="C69" i="1"/>
  <c r="C68" i="1"/>
  <c r="C67" i="1"/>
  <c r="C66" i="1"/>
  <c r="C65" i="1"/>
  <c r="C64" i="1"/>
  <c r="C63" i="1"/>
  <c r="C59" i="1"/>
  <c r="C62" i="1"/>
  <c r="C61" i="1"/>
  <c r="C60" i="1"/>
  <c r="C55" i="1"/>
  <c r="C58" i="1"/>
  <c r="C57" i="1"/>
  <c r="C56" i="1"/>
  <c r="C54" i="1"/>
  <c r="C53" i="1"/>
  <c r="C52" i="1"/>
  <c r="C51" i="1"/>
  <c r="C50" i="1"/>
  <c r="C49" i="1"/>
  <c r="C48" i="1"/>
  <c r="C47" i="1"/>
  <c r="C46" i="1"/>
  <c r="C42" i="1"/>
  <c r="C45" i="1"/>
  <c r="C44" i="1"/>
  <c r="C43" i="1"/>
  <c r="C38" i="1"/>
  <c r="C41" i="1"/>
  <c r="C40" i="1"/>
  <c r="C39" i="1"/>
  <c r="C34" i="1"/>
  <c r="C37" i="1"/>
  <c r="C36" i="1"/>
  <c r="C35" i="1"/>
  <c r="C30" i="1"/>
  <c r="C33" i="1"/>
  <c r="C32" i="1"/>
  <c r="C31" i="1"/>
  <c r="C26" i="1"/>
  <c r="C29" i="1"/>
  <c r="C28" i="1"/>
  <c r="C27" i="1"/>
  <c r="C25" i="1"/>
  <c r="C24" i="1"/>
  <c r="C23" i="1"/>
  <c r="C22" i="1"/>
  <c r="C21" i="1"/>
  <c r="C20" i="1"/>
  <c r="C17" i="1"/>
  <c r="C19" i="1"/>
  <c r="C18" i="1"/>
  <c r="C13" i="1"/>
  <c r="C16" i="1"/>
  <c r="C15" i="1"/>
  <c r="C14" i="1"/>
  <c r="C12" i="1"/>
  <c r="C11" i="1"/>
  <c r="C10" i="1"/>
  <c r="C9" i="1"/>
  <c r="C8" i="1"/>
  <c r="C7" i="1"/>
  <c r="C3" i="1"/>
  <c r="C6" i="1"/>
  <c r="C5" i="1"/>
  <c r="C4" i="1"/>
  <c r="C94" i="1"/>
  <c r="H93" i="1"/>
  <c r="H94" i="1"/>
  <c r="H7" i="1"/>
  <c r="H8" i="1"/>
  <c r="H9" i="1"/>
  <c r="H10" i="1"/>
  <c r="H11" i="1"/>
  <c r="H12" i="1"/>
  <c r="H14" i="1"/>
  <c r="H15" i="1"/>
  <c r="H16" i="1"/>
  <c r="H13" i="1"/>
  <c r="H18" i="1"/>
  <c r="H19" i="1"/>
  <c r="H17" i="1"/>
  <c r="H20" i="1"/>
  <c r="H21" i="1"/>
  <c r="H22" i="1"/>
  <c r="H23" i="1"/>
  <c r="H24" i="1"/>
  <c r="H25" i="1"/>
  <c r="H27" i="1"/>
  <c r="H28" i="1"/>
  <c r="H29" i="1"/>
  <c r="H26" i="1"/>
  <c r="H31" i="1"/>
  <c r="H32" i="1"/>
  <c r="H33" i="1"/>
  <c r="H30" i="1"/>
  <c r="H35" i="1"/>
  <c r="H36" i="1"/>
  <c r="H37" i="1"/>
  <c r="H34" i="1"/>
  <c r="H39" i="1"/>
  <c r="H40" i="1"/>
  <c r="H41" i="1"/>
  <c r="H38" i="1"/>
  <c r="H43" i="1"/>
  <c r="H44" i="1"/>
  <c r="H45" i="1"/>
  <c r="H42" i="1"/>
  <c r="H46" i="1"/>
  <c r="H47" i="1"/>
  <c r="H48" i="1"/>
  <c r="H49" i="1"/>
  <c r="H50" i="1"/>
  <c r="H51" i="1"/>
  <c r="H52" i="1"/>
  <c r="H53" i="1"/>
  <c r="H54" i="1"/>
  <c r="H56" i="1"/>
  <c r="H57" i="1"/>
  <c r="H58" i="1"/>
  <c r="H55" i="1"/>
  <c r="H60" i="1"/>
  <c r="H61" i="1"/>
  <c r="H62" i="1"/>
  <c r="H59" i="1"/>
  <c r="H63" i="1"/>
  <c r="H64" i="1"/>
  <c r="H65" i="1"/>
  <c r="H66" i="1"/>
  <c r="H67" i="1"/>
  <c r="H68" i="1"/>
  <c r="H69" i="1"/>
  <c r="H70" i="1"/>
  <c r="H71" i="1"/>
  <c r="H73" i="1"/>
  <c r="H74" i="1"/>
  <c r="H75" i="1"/>
  <c r="H72" i="1"/>
  <c r="H76" i="1"/>
  <c r="H77" i="1"/>
  <c r="H78" i="1"/>
  <c r="H79" i="1"/>
  <c r="H80" i="1"/>
  <c r="H81" i="1"/>
  <c r="H83" i="1"/>
  <c r="H84" i="1"/>
  <c r="H85" i="1"/>
  <c r="H82" i="1"/>
  <c r="H86" i="1"/>
  <c r="H87" i="1"/>
  <c r="H88" i="1"/>
  <c r="H89" i="1"/>
  <c r="H90" i="1"/>
  <c r="H91" i="1"/>
  <c r="H92" i="1"/>
  <c r="H5" i="1"/>
  <c r="H6" i="1"/>
  <c r="H3" i="1"/>
  <c r="H4" i="1"/>
</calcChain>
</file>

<file path=xl/sharedStrings.xml><?xml version="1.0" encoding="utf-8"?>
<sst xmlns="http://schemas.openxmlformats.org/spreadsheetml/2006/main" count="234" uniqueCount="47">
  <si>
    <t>Cruise_ID</t>
  </si>
  <si>
    <t>Sample _ID</t>
  </si>
  <si>
    <t>GU_1302</t>
  </si>
  <si>
    <t>GU_1303</t>
  </si>
  <si>
    <t>ddmmyyyy</t>
  </si>
  <si>
    <t>hh:mm</t>
  </si>
  <si>
    <t>33GG20130609</t>
  </si>
  <si>
    <t>* Salinity and Temperature of UW samples estimated by those of the shallowest Niskin of the same cast.</t>
  </si>
  <si>
    <t>Date_UTC</t>
  </si>
  <si>
    <t>Depth_station</t>
  </si>
  <si>
    <t>Depth_sampling</t>
  </si>
  <si>
    <t>CTDPRS</t>
  </si>
  <si>
    <t>Sigma-Theta</t>
  </si>
  <si>
    <t>CTDOXY</t>
  </si>
  <si>
    <t>SILCAT</t>
  </si>
  <si>
    <t>NITRIT+NITRAT</t>
  </si>
  <si>
    <t>AMMONIA</t>
  </si>
  <si>
    <t>PHSPHT</t>
  </si>
  <si>
    <t>METERS</t>
  </si>
  <si>
    <t>mg/L</t>
  </si>
  <si>
    <t>micromoles/kg</t>
  </si>
  <si>
    <t>BTLNBR_nuts</t>
  </si>
  <si>
    <t>EXPOCODE</t>
  </si>
  <si>
    <t>Observation_Type</t>
  </si>
  <si>
    <t>Station#</t>
  </si>
  <si>
    <t>Cast#</t>
  </si>
  <si>
    <t>Niskin#</t>
  </si>
  <si>
    <t>Smp-Btl#</t>
  </si>
  <si>
    <t>Time_UTC</t>
  </si>
  <si>
    <t>Latitude</t>
  </si>
  <si>
    <t>Longitude</t>
  </si>
  <si>
    <t>CTDTMP</t>
  </si>
  <si>
    <t>CTDSAL</t>
  </si>
  <si>
    <t>CTDOXYmg</t>
  </si>
  <si>
    <t>DIC</t>
  </si>
  <si>
    <t>DIC_FLAG</t>
  </si>
  <si>
    <t>TAlk_FLAG</t>
  </si>
  <si>
    <t>pH</t>
  </si>
  <si>
    <t>pH_FLAG</t>
  </si>
  <si>
    <t>TAlk</t>
  </si>
  <si>
    <t>Dec_deg</t>
  </si>
  <si>
    <t>meters</t>
  </si>
  <si>
    <t>dbar</t>
  </si>
  <si>
    <t>ITS-90</t>
  </si>
  <si>
    <t>PSS-78</t>
  </si>
  <si>
    <t>UMOL/KG</t>
  </si>
  <si>
    <t>TOTAL @ 20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</si>
</sst>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mmyyyy"/>
    <numFmt numFmtId="165" formatCode="0.0000"/>
    <numFmt numFmtId="166" formatCode="0.0"/>
    <numFmt numFmtId="167" formatCode="0.000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6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Border="1" applyAlignment="1">
      <alignment horizontal="center"/>
    </xf>
    <xf numFmtId="20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Font="1"/>
    <xf numFmtId="164" fontId="0" fillId="0" borderId="0" xfId="0" applyNumberFormat="1" applyFont="1" applyAlignment="1">
      <alignment horizontal="center"/>
    </xf>
  </cellXfs>
  <cellStyles count="26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Normal" xfId="0" builtinId="0"/>
    <cellStyle name="Normal 2" xfId="1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AJ122"/>
  <sheetViews>
    <sheetView tabSelected="1" topLeftCell="B1" workbookViewId="0">
      <selection activeCell="F18" sqref="F18"/>
    </sheetView>
  </sheetViews>
  <sheetFormatPr baseColWidth="10" defaultRowHeight="15" x14ac:dyDescent="0"/>
  <cols>
    <col min="1" max="1" width="14.5" customWidth="1"/>
    <col min="14" max="18" width="10.83203125" customWidth="1"/>
    <col min="19" max="19" width="10.83203125" style="2"/>
    <col min="20" max="20" width="10.83203125" customWidth="1"/>
    <col min="21" max="21" width="10.83203125" style="5" customWidth="1"/>
    <col min="22" max="26" width="10.83203125" customWidth="1"/>
    <col min="27" max="27" width="10.83203125" style="2" customWidth="1"/>
    <col min="28" max="29" width="10.83203125" customWidth="1"/>
    <col min="30" max="30" width="8" customWidth="1"/>
    <col min="31" max="32" width="10.83203125" style="2" customWidth="1"/>
    <col min="33" max="33" width="14.83203125" style="2" customWidth="1"/>
    <col min="34" max="34" width="16" style="2" customWidth="1"/>
    <col min="35" max="35" width="17.33203125" style="2" customWidth="1"/>
    <col min="36" max="36" width="9.83203125" style="9" customWidth="1"/>
    <col min="37" max="38" width="9" customWidth="1"/>
    <col min="39" max="39" width="8.33203125" customWidth="1"/>
    <col min="40" max="40" width="6.83203125" customWidth="1"/>
    <col min="41" max="41" width="7.83203125" customWidth="1"/>
  </cols>
  <sheetData>
    <row r="1" spans="1:31" s="12" customFormat="1">
      <c r="A1" s="12" t="s">
        <v>22</v>
      </c>
      <c r="B1" s="12" t="s">
        <v>0</v>
      </c>
      <c r="C1" s="12" t="s">
        <v>23</v>
      </c>
      <c r="D1" s="12" t="s">
        <v>24</v>
      </c>
      <c r="E1" s="12" t="s">
        <v>25</v>
      </c>
      <c r="F1" s="12" t="s">
        <v>26</v>
      </c>
      <c r="G1" s="12" t="s">
        <v>27</v>
      </c>
      <c r="H1" s="12" t="s">
        <v>1</v>
      </c>
      <c r="I1" s="12" t="s">
        <v>8</v>
      </c>
      <c r="J1" s="12" t="s">
        <v>28</v>
      </c>
      <c r="K1" s="12" t="s">
        <v>29</v>
      </c>
      <c r="L1" s="12" t="s">
        <v>30</v>
      </c>
      <c r="M1" s="12" t="s">
        <v>9</v>
      </c>
      <c r="N1" s="12" t="s">
        <v>10</v>
      </c>
      <c r="O1" s="12" t="s">
        <v>11</v>
      </c>
      <c r="P1" s="12" t="s">
        <v>31</v>
      </c>
      <c r="Q1" s="12" t="s">
        <v>32</v>
      </c>
      <c r="R1" s="12" t="s">
        <v>12</v>
      </c>
      <c r="S1" s="12" t="s">
        <v>33</v>
      </c>
      <c r="T1" s="12" t="s">
        <v>13</v>
      </c>
      <c r="U1" s="12" t="s">
        <v>34</v>
      </c>
      <c r="V1" s="12" t="s">
        <v>35</v>
      </c>
      <c r="W1" s="12" t="s">
        <v>39</v>
      </c>
      <c r="X1" s="12" t="s">
        <v>36</v>
      </c>
      <c r="Y1" s="12" t="s">
        <v>37</v>
      </c>
      <c r="Z1" s="12" t="s">
        <v>38</v>
      </c>
      <c r="AA1" s="12" t="s">
        <v>14</v>
      </c>
      <c r="AB1" s="12" t="s">
        <v>15</v>
      </c>
      <c r="AC1" s="12" t="s">
        <v>16</v>
      </c>
      <c r="AD1" s="12" t="s">
        <v>17</v>
      </c>
      <c r="AE1" s="12" t="s">
        <v>21</v>
      </c>
    </row>
    <row r="2" spans="1:31" s="12" customFormat="1">
      <c r="I2" s="13" t="s">
        <v>4</v>
      </c>
      <c r="J2" s="12" t="s">
        <v>5</v>
      </c>
      <c r="K2" s="12" t="s">
        <v>40</v>
      </c>
      <c r="L2" s="12" t="s">
        <v>40</v>
      </c>
      <c r="M2" s="12" t="s">
        <v>18</v>
      </c>
      <c r="N2" s="12" t="s">
        <v>41</v>
      </c>
      <c r="O2" s="12" t="s">
        <v>42</v>
      </c>
      <c r="P2" s="12" t="s">
        <v>43</v>
      </c>
      <c r="Q2" s="12" t="s">
        <v>44</v>
      </c>
      <c r="S2" s="12" t="s">
        <v>19</v>
      </c>
      <c r="T2" s="12" t="s">
        <v>45</v>
      </c>
      <c r="U2" s="12" t="s">
        <v>45</v>
      </c>
      <c r="W2" s="12" t="s">
        <v>45</v>
      </c>
      <c r="Y2" s="12" t="s">
        <v>46</v>
      </c>
      <c r="AA2" s="12" t="s">
        <v>20</v>
      </c>
      <c r="AB2" s="12" t="s">
        <v>20</v>
      </c>
      <c r="AC2" s="12" t="s">
        <v>20</v>
      </c>
      <c r="AD2" s="12" t="s">
        <v>20</v>
      </c>
    </row>
    <row r="3" spans="1:31">
      <c r="A3" s="2" t="s">
        <v>6</v>
      </c>
      <c r="B3" s="2" t="s">
        <v>2</v>
      </c>
      <c r="C3" s="2" t="str">
        <f t="shared" ref="C3:C34" si="0">IF(F3&gt;0,"Niskin","UW")</f>
        <v>UW</v>
      </c>
      <c r="D3" s="1">
        <v>3</v>
      </c>
      <c r="E3" s="1">
        <v>3</v>
      </c>
      <c r="F3" s="1">
        <v>-999</v>
      </c>
      <c r="G3" s="3">
        <v>574</v>
      </c>
      <c r="H3" s="2">
        <f>IF(F3&gt;0,D3*100000+E3*100+F3,D3*100000+E3*100)</f>
        <v>300300</v>
      </c>
      <c r="I3" s="6">
        <v>41434</v>
      </c>
      <c r="J3" s="4">
        <v>0.93472222222222223</v>
      </c>
      <c r="K3" s="8">
        <v>41.105000000000004</v>
      </c>
      <c r="L3" s="8">
        <v>-70.618333333333339</v>
      </c>
      <c r="M3">
        <v>-999</v>
      </c>
      <c r="N3">
        <v>-999</v>
      </c>
      <c r="O3">
        <v>-999</v>
      </c>
      <c r="P3" s="2">
        <v>15.042</v>
      </c>
      <c r="Q3" s="2">
        <v>32.263300000000001</v>
      </c>
      <c r="R3">
        <v>-999</v>
      </c>
      <c r="S3">
        <v>-999</v>
      </c>
      <c r="T3">
        <v>-999</v>
      </c>
      <c r="U3" s="10">
        <v>1989.7788256669774</v>
      </c>
      <c r="V3" s="2">
        <v>2</v>
      </c>
      <c r="W3" s="10">
        <v>2148.070723279649</v>
      </c>
      <c r="X3" s="9">
        <v>2</v>
      </c>
      <c r="Y3" s="11">
        <v>7.9317098884119925</v>
      </c>
      <c r="Z3" s="2">
        <v>2</v>
      </c>
      <c r="AA3">
        <v>-999</v>
      </c>
      <c r="AB3">
        <v>-999</v>
      </c>
      <c r="AC3">
        <v>-999</v>
      </c>
      <c r="AD3">
        <v>-999</v>
      </c>
      <c r="AE3">
        <v>-999</v>
      </c>
    </row>
    <row r="4" spans="1:31">
      <c r="A4" s="2" t="s">
        <v>6</v>
      </c>
      <c r="B4" s="2" t="s">
        <v>2</v>
      </c>
      <c r="C4" s="2" t="str">
        <f t="shared" si="0"/>
        <v>Niskin</v>
      </c>
      <c r="D4" s="1">
        <v>3</v>
      </c>
      <c r="E4" s="1">
        <v>3</v>
      </c>
      <c r="F4" s="1">
        <v>6</v>
      </c>
      <c r="G4" s="3">
        <v>571</v>
      </c>
      <c r="H4" s="2">
        <f>IF(F4&gt;0,D4*100000+E4*100+F4,D4*100000+E4*100)</f>
        <v>300306</v>
      </c>
      <c r="I4" s="6">
        <v>41434</v>
      </c>
      <c r="J4" s="4">
        <v>0.93472222222222223</v>
      </c>
      <c r="K4" s="8">
        <v>41.105000000000004</v>
      </c>
      <c r="L4" s="8">
        <v>-70.618333333333339</v>
      </c>
      <c r="M4">
        <v>43</v>
      </c>
      <c r="N4">
        <v>3</v>
      </c>
      <c r="O4" s="2">
        <v>3</v>
      </c>
      <c r="P4" s="2">
        <v>15.042</v>
      </c>
      <c r="Q4" s="2">
        <v>32.263300000000001</v>
      </c>
      <c r="R4">
        <v>23.87</v>
      </c>
      <c r="S4">
        <v>8.9</v>
      </c>
      <c r="T4">
        <v>272</v>
      </c>
      <c r="U4" s="10">
        <v>1992.6970739216126</v>
      </c>
      <c r="V4" s="2">
        <v>2</v>
      </c>
      <c r="W4" s="10">
        <v>2129.06</v>
      </c>
      <c r="X4" s="9">
        <v>2</v>
      </c>
      <c r="Y4" s="11">
        <v>7.8884779685187727</v>
      </c>
      <c r="Z4" s="2">
        <v>2</v>
      </c>
      <c r="AA4">
        <v>2.5</v>
      </c>
      <c r="AB4">
        <v>0.1</v>
      </c>
      <c r="AC4">
        <v>0.2</v>
      </c>
      <c r="AD4">
        <v>0.2</v>
      </c>
      <c r="AE4">
        <v>6</v>
      </c>
    </row>
    <row r="5" spans="1:31">
      <c r="A5" s="2" t="s">
        <v>6</v>
      </c>
      <c r="B5" s="2" t="s">
        <v>2</v>
      </c>
      <c r="C5" s="2" t="str">
        <f t="shared" si="0"/>
        <v>Niskin</v>
      </c>
      <c r="D5" s="1">
        <v>3</v>
      </c>
      <c r="E5" s="1">
        <v>3</v>
      </c>
      <c r="F5" s="1">
        <v>4</v>
      </c>
      <c r="G5" s="3">
        <v>572</v>
      </c>
      <c r="H5" s="2">
        <f>IF(F5&gt;0,D5*100000+E5*100+F5,D5*100000+E5*100)</f>
        <v>300304</v>
      </c>
      <c r="I5" s="6">
        <v>41434</v>
      </c>
      <c r="J5" s="4">
        <v>0.93472222222222223</v>
      </c>
      <c r="K5" s="8">
        <v>41.105000000000004</v>
      </c>
      <c r="L5" s="8">
        <v>-70.618333333333339</v>
      </c>
      <c r="M5">
        <v>43</v>
      </c>
      <c r="N5">
        <v>20</v>
      </c>
      <c r="O5" s="2">
        <v>21.4</v>
      </c>
      <c r="P5" s="2">
        <v>12.481400000000001</v>
      </c>
      <c r="Q5" s="2">
        <v>32.326999999999998</v>
      </c>
      <c r="R5">
        <v>24.43</v>
      </c>
      <c r="S5">
        <v>9.1</v>
      </c>
      <c r="T5">
        <v>278</v>
      </c>
      <c r="U5" s="10">
        <v>2004.1065438703404</v>
      </c>
      <c r="V5" s="2">
        <v>2</v>
      </c>
      <c r="W5" s="10">
        <v>2143.02</v>
      </c>
      <c r="X5" s="9">
        <v>2</v>
      </c>
      <c r="Y5" s="11">
        <v>7.9065062147971439</v>
      </c>
      <c r="Z5" s="2">
        <v>2</v>
      </c>
      <c r="AA5">
        <v>4.2</v>
      </c>
      <c r="AB5">
        <v>6</v>
      </c>
      <c r="AC5">
        <v>0.5</v>
      </c>
      <c r="AD5">
        <v>0.4</v>
      </c>
      <c r="AE5">
        <v>4</v>
      </c>
    </row>
    <row r="6" spans="1:31">
      <c r="A6" s="2" t="s">
        <v>6</v>
      </c>
      <c r="B6" s="2" t="s">
        <v>2</v>
      </c>
      <c r="C6" s="2" t="str">
        <f t="shared" si="0"/>
        <v>Niskin</v>
      </c>
      <c r="D6" s="1">
        <v>3</v>
      </c>
      <c r="E6" s="1">
        <v>3</v>
      </c>
      <c r="F6" s="1">
        <v>2</v>
      </c>
      <c r="G6" s="3">
        <v>573</v>
      </c>
      <c r="H6" s="2">
        <f>IF(F6&gt;0,D6*100000+E6*100+F6,D6*100000+E6*100)</f>
        <v>300302</v>
      </c>
      <c r="I6" s="6">
        <v>41434</v>
      </c>
      <c r="J6" s="4">
        <v>0.93472222222222223</v>
      </c>
      <c r="K6" s="8">
        <v>41.105000000000004</v>
      </c>
      <c r="L6" s="8">
        <v>-70.618333333333339</v>
      </c>
      <c r="M6">
        <v>43</v>
      </c>
      <c r="N6">
        <v>40</v>
      </c>
      <c r="O6" s="2">
        <v>39.299999999999997</v>
      </c>
      <c r="P6" s="2">
        <v>10.0036</v>
      </c>
      <c r="Q6" s="2">
        <v>32.543599999999998</v>
      </c>
      <c r="R6">
        <v>25.06</v>
      </c>
      <c r="S6">
        <v>8.5</v>
      </c>
      <c r="T6">
        <v>258</v>
      </c>
      <c r="U6" s="10">
        <v>2052.972522743954</v>
      </c>
      <c r="V6" s="2">
        <v>2</v>
      </c>
      <c r="W6" s="10">
        <v>2181.33</v>
      </c>
      <c r="X6" s="9">
        <v>2</v>
      </c>
      <c r="Y6" s="11">
        <v>7.8296099772348677</v>
      </c>
      <c r="Z6" s="2">
        <v>2</v>
      </c>
      <c r="AA6">
        <v>6.1</v>
      </c>
      <c r="AB6">
        <v>1.2</v>
      </c>
      <c r="AC6">
        <v>1.6</v>
      </c>
      <c r="AD6">
        <v>0.6</v>
      </c>
      <c r="AE6">
        <v>2</v>
      </c>
    </row>
    <row r="7" spans="1:31">
      <c r="A7" s="2" t="s">
        <v>6</v>
      </c>
      <c r="B7" s="2" t="s">
        <v>2</v>
      </c>
      <c r="C7" s="2" t="str">
        <f t="shared" si="0"/>
        <v>Niskin</v>
      </c>
      <c r="D7" s="1">
        <v>6</v>
      </c>
      <c r="E7" s="1">
        <v>6</v>
      </c>
      <c r="F7" s="1">
        <v>8</v>
      </c>
      <c r="G7" s="3">
        <v>575</v>
      </c>
      <c r="H7" s="2">
        <f>IF(F7&gt;0,D7*100000+E7*100+F7,D7*100000+E7*100)</f>
        <v>600608</v>
      </c>
      <c r="I7" s="6">
        <v>41435</v>
      </c>
      <c r="J7" s="4">
        <v>0.15694444444444444</v>
      </c>
      <c r="K7" s="8">
        <v>40.668333333333329</v>
      </c>
      <c r="L7" s="8">
        <v>-70.61333333333333</v>
      </c>
      <c r="M7">
        <v>62</v>
      </c>
      <c r="N7">
        <v>3</v>
      </c>
      <c r="O7" s="2">
        <v>2.5</v>
      </c>
      <c r="P7" s="2">
        <v>15.196099999999999</v>
      </c>
      <c r="Q7" s="2">
        <v>32.813099999999999</v>
      </c>
      <c r="R7">
        <v>24.26</v>
      </c>
      <c r="S7">
        <v>9</v>
      </c>
      <c r="T7">
        <v>274</v>
      </c>
      <c r="U7" s="10">
        <v>1990.5405279731531</v>
      </c>
      <c r="V7" s="2">
        <v>2</v>
      </c>
      <c r="W7" s="10">
        <v>2171.54</v>
      </c>
      <c r="X7" s="9">
        <v>2</v>
      </c>
      <c r="Y7" s="11">
        <v>7.9806199241742055</v>
      </c>
      <c r="Z7" s="2">
        <v>2</v>
      </c>
      <c r="AA7">
        <v>2</v>
      </c>
      <c r="AB7">
        <v>0.1</v>
      </c>
      <c r="AC7">
        <v>0.1</v>
      </c>
      <c r="AD7">
        <v>0.2</v>
      </c>
      <c r="AE7">
        <v>8</v>
      </c>
    </row>
    <row r="8" spans="1:31">
      <c r="A8" s="2" t="s">
        <v>6</v>
      </c>
      <c r="B8" s="2" t="s">
        <v>2</v>
      </c>
      <c r="C8" s="2" t="str">
        <f t="shared" si="0"/>
        <v>Niskin</v>
      </c>
      <c r="D8" s="1">
        <v>6</v>
      </c>
      <c r="E8" s="1">
        <v>6</v>
      </c>
      <c r="F8" s="1">
        <v>5</v>
      </c>
      <c r="G8" s="3">
        <v>576</v>
      </c>
      <c r="H8" s="2">
        <f>IF(F8&gt;0,D8*100000+E8*100+F8,D8*100000+E8*100)</f>
        <v>600605</v>
      </c>
      <c r="I8" s="6">
        <v>41435</v>
      </c>
      <c r="J8" s="4">
        <v>0.15694444444444444</v>
      </c>
      <c r="K8" s="8">
        <v>40.668333333333329</v>
      </c>
      <c r="L8" s="8">
        <v>-70.61333333333333</v>
      </c>
      <c r="M8">
        <v>62</v>
      </c>
      <c r="N8">
        <v>30</v>
      </c>
      <c r="O8" s="2">
        <v>31</v>
      </c>
      <c r="P8" s="2">
        <v>10.841900000000001</v>
      </c>
      <c r="Q8" s="2">
        <v>32.981099999999998</v>
      </c>
      <c r="R8">
        <v>25.27</v>
      </c>
      <c r="S8">
        <v>9.8000000000000007</v>
      </c>
      <c r="T8">
        <v>298</v>
      </c>
      <c r="U8" s="10">
        <v>2026.9968788229396</v>
      </c>
      <c r="V8" s="2">
        <v>2</v>
      </c>
      <c r="W8" s="10">
        <v>2215.36</v>
      </c>
      <c r="X8" s="9">
        <v>2</v>
      </c>
      <c r="Y8" s="11">
        <v>7.926683876674093</v>
      </c>
      <c r="Z8" s="2">
        <v>2</v>
      </c>
      <c r="AA8">
        <v>2.9</v>
      </c>
      <c r="AB8">
        <v>0.3</v>
      </c>
      <c r="AC8">
        <v>0.5</v>
      </c>
      <c r="AD8">
        <v>0.3</v>
      </c>
      <c r="AE8">
        <v>5</v>
      </c>
    </row>
    <row r="9" spans="1:31">
      <c r="A9" s="2" t="s">
        <v>6</v>
      </c>
      <c r="B9" s="2" t="s">
        <v>2</v>
      </c>
      <c r="C9" s="2" t="str">
        <f t="shared" si="0"/>
        <v>Niskin</v>
      </c>
      <c r="D9" s="1">
        <v>6</v>
      </c>
      <c r="E9" s="1">
        <v>6</v>
      </c>
      <c r="F9" s="1">
        <v>2</v>
      </c>
      <c r="G9" s="3">
        <v>577</v>
      </c>
      <c r="H9" s="2">
        <f>IF(F9&gt;0,D9*100000+E9*100+F9,D9*100000+E9*100)</f>
        <v>600602</v>
      </c>
      <c r="I9" s="6">
        <v>41435</v>
      </c>
      <c r="J9" s="4">
        <v>0.15694444444444444</v>
      </c>
      <c r="K9" s="8">
        <v>40.668333333333329</v>
      </c>
      <c r="L9" s="8">
        <v>-70.61333333333333</v>
      </c>
      <c r="M9">
        <v>62</v>
      </c>
      <c r="N9">
        <v>56</v>
      </c>
      <c r="O9" s="2">
        <v>56.3</v>
      </c>
      <c r="P9" s="2">
        <v>9.7719000000000005</v>
      </c>
      <c r="Q9" s="2">
        <v>33.544499999999999</v>
      </c>
      <c r="R9">
        <v>25.87</v>
      </c>
      <c r="S9">
        <v>8.3000000000000007</v>
      </c>
      <c r="T9">
        <v>254</v>
      </c>
      <c r="U9" s="10">
        <v>2092.4673517200026</v>
      </c>
      <c r="V9" s="2">
        <v>2</v>
      </c>
      <c r="W9" s="10">
        <v>2236.04</v>
      </c>
      <c r="X9" s="9">
        <v>2</v>
      </c>
      <c r="Y9" s="11">
        <v>7.8298918174236887</v>
      </c>
      <c r="Z9" s="2">
        <v>2</v>
      </c>
      <c r="AA9">
        <v>8.1</v>
      </c>
      <c r="AB9">
        <v>3.7</v>
      </c>
      <c r="AC9">
        <v>1.4</v>
      </c>
      <c r="AD9">
        <v>0.7</v>
      </c>
      <c r="AE9">
        <v>2</v>
      </c>
    </row>
    <row r="10" spans="1:31">
      <c r="A10" s="2" t="s">
        <v>6</v>
      </c>
      <c r="B10" s="2" t="s">
        <v>2</v>
      </c>
      <c r="C10" s="2" t="str">
        <f t="shared" si="0"/>
        <v>Niskin</v>
      </c>
      <c r="D10" s="1">
        <v>8</v>
      </c>
      <c r="E10" s="1">
        <v>8</v>
      </c>
      <c r="F10" s="1">
        <v>11</v>
      </c>
      <c r="G10" s="3">
        <v>578</v>
      </c>
      <c r="H10" s="2">
        <f>IF(F10&gt;0,D10*100000+E10*100+F10,D10*100000+E10*100)</f>
        <v>800811</v>
      </c>
      <c r="I10" s="6">
        <v>41435</v>
      </c>
      <c r="J10" s="4">
        <v>0.4597222222222222</v>
      </c>
      <c r="K10" s="8">
        <v>39.831666666666671</v>
      </c>
      <c r="L10" s="8">
        <v>-70.62166666666667</v>
      </c>
      <c r="M10">
        <v>328</v>
      </c>
      <c r="N10">
        <v>3</v>
      </c>
      <c r="O10" s="2">
        <v>2.6</v>
      </c>
      <c r="P10" s="2">
        <v>18.105399999999999</v>
      </c>
      <c r="Q10" s="2">
        <v>34.741799999999998</v>
      </c>
      <c r="R10">
        <v>25.24</v>
      </c>
      <c r="S10">
        <v>8.1</v>
      </c>
      <c r="T10">
        <v>246</v>
      </c>
      <c r="U10" s="10">
        <v>2040.4474869814055</v>
      </c>
      <c r="V10" s="2">
        <v>2</v>
      </c>
      <c r="W10" s="10">
        <v>2290.69</v>
      </c>
      <c r="X10" s="9">
        <v>2</v>
      </c>
      <c r="Y10" s="11">
        <v>8.0515145619257709</v>
      </c>
      <c r="Z10" s="2">
        <v>2</v>
      </c>
      <c r="AA10">
        <v>1.3</v>
      </c>
      <c r="AB10">
        <v>0.2</v>
      </c>
      <c r="AC10">
        <v>0.4</v>
      </c>
      <c r="AD10">
        <v>0.2</v>
      </c>
      <c r="AE10">
        <v>11</v>
      </c>
    </row>
    <row r="11" spans="1:31">
      <c r="A11" s="2" t="s">
        <v>6</v>
      </c>
      <c r="B11" s="2" t="s">
        <v>2</v>
      </c>
      <c r="C11" s="2" t="str">
        <f t="shared" si="0"/>
        <v>Niskin</v>
      </c>
      <c r="D11" s="1">
        <v>8</v>
      </c>
      <c r="E11" s="1">
        <v>8</v>
      </c>
      <c r="F11" s="1">
        <v>4</v>
      </c>
      <c r="G11" s="3">
        <v>579</v>
      </c>
      <c r="H11" s="2">
        <f>IF(F11&gt;0,D11*100000+E11*100+F11,D11*100000+E11*100)</f>
        <v>800804</v>
      </c>
      <c r="I11" s="6">
        <v>41435</v>
      </c>
      <c r="J11" s="4">
        <v>0.4597222222222222</v>
      </c>
      <c r="K11" s="8">
        <v>39.831666666666671</v>
      </c>
      <c r="L11" s="8">
        <v>-70.62166666666667</v>
      </c>
      <c r="M11">
        <v>328</v>
      </c>
      <c r="N11">
        <v>149</v>
      </c>
      <c r="O11" s="2">
        <v>148.30000000000001</v>
      </c>
      <c r="P11" s="2">
        <v>13.476100000000001</v>
      </c>
      <c r="Q11" s="2">
        <v>35.726300000000002</v>
      </c>
      <c r="R11">
        <v>26.88</v>
      </c>
      <c r="S11">
        <v>7.1</v>
      </c>
      <c r="T11">
        <v>217</v>
      </c>
      <c r="U11" s="10">
        <v>2138.1168549795575</v>
      </c>
      <c r="V11" s="2">
        <v>2</v>
      </c>
      <c r="W11" s="10">
        <v>2340.02</v>
      </c>
      <c r="X11" s="9">
        <v>2</v>
      </c>
      <c r="Y11" s="11">
        <v>7.9062565224366192</v>
      </c>
      <c r="Z11" s="2">
        <v>2</v>
      </c>
      <c r="AA11">
        <v>4.2</v>
      </c>
      <c r="AB11">
        <v>10</v>
      </c>
      <c r="AC11">
        <v>0.2</v>
      </c>
      <c r="AD11">
        <v>0.6</v>
      </c>
      <c r="AE11">
        <v>4</v>
      </c>
    </row>
    <row r="12" spans="1:31">
      <c r="A12" s="2" t="s">
        <v>6</v>
      </c>
      <c r="B12" s="2" t="s">
        <v>2</v>
      </c>
      <c r="C12" s="2" t="str">
        <f t="shared" si="0"/>
        <v>Niskin</v>
      </c>
      <c r="D12" s="1">
        <v>8</v>
      </c>
      <c r="E12" s="1">
        <v>8</v>
      </c>
      <c r="F12" s="1">
        <v>2</v>
      </c>
      <c r="G12" s="3">
        <v>580</v>
      </c>
      <c r="H12" s="2">
        <f>IF(F12&gt;0,D12*100000+E12*100+F12,D12*100000+E12*100)</f>
        <v>800802</v>
      </c>
      <c r="I12" s="6">
        <v>41435</v>
      </c>
      <c r="J12" s="4">
        <v>0.4597222222222222</v>
      </c>
      <c r="K12" s="8">
        <v>39.831666666666671</v>
      </c>
      <c r="L12" s="8">
        <v>-70.62166666666667</v>
      </c>
      <c r="M12">
        <v>328</v>
      </c>
      <c r="N12">
        <v>297</v>
      </c>
      <c r="O12" s="2">
        <v>299</v>
      </c>
      <c r="P12" s="2">
        <v>10.5647</v>
      </c>
      <c r="Q12" s="2">
        <v>35.3399</v>
      </c>
      <c r="R12">
        <v>27.15</v>
      </c>
      <c r="S12">
        <v>4.4000000000000004</v>
      </c>
      <c r="T12">
        <v>133</v>
      </c>
      <c r="U12" s="10">
        <v>2195.6872486885522</v>
      </c>
      <c r="V12" s="2">
        <v>2</v>
      </c>
      <c r="W12" s="10">
        <v>2311.31</v>
      </c>
      <c r="X12" s="9">
        <v>2</v>
      </c>
      <c r="Y12" s="11">
        <v>7.7187342254856635</v>
      </c>
      <c r="Z12" s="2">
        <v>2</v>
      </c>
      <c r="AA12">
        <v>12.4</v>
      </c>
      <c r="AB12">
        <v>23.8</v>
      </c>
      <c r="AC12">
        <v>0.2</v>
      </c>
      <c r="AD12">
        <v>1.4</v>
      </c>
      <c r="AE12">
        <v>2</v>
      </c>
    </row>
    <row r="13" spans="1:31">
      <c r="A13" s="2" t="s">
        <v>6</v>
      </c>
      <c r="B13" s="2" t="s">
        <v>2</v>
      </c>
      <c r="C13" s="2" t="str">
        <f t="shared" si="0"/>
        <v>UW</v>
      </c>
      <c r="D13" s="1">
        <v>9</v>
      </c>
      <c r="E13" s="1">
        <v>9</v>
      </c>
      <c r="F13" s="1">
        <v>-999</v>
      </c>
      <c r="G13" s="3">
        <v>584</v>
      </c>
      <c r="H13" s="2">
        <f>IF(F13&gt;0,D13*100000+E13*100+F13,D13*100000+E13*100)</f>
        <v>900900</v>
      </c>
      <c r="I13" s="6">
        <v>41435</v>
      </c>
      <c r="J13" s="4">
        <v>0.54375000000000007</v>
      </c>
      <c r="K13" s="8">
        <v>40.036666666666662</v>
      </c>
      <c r="L13" s="8">
        <v>-70.599999999999994</v>
      </c>
      <c r="M13">
        <v>-999</v>
      </c>
      <c r="N13">
        <v>-999</v>
      </c>
      <c r="O13">
        <v>-999</v>
      </c>
      <c r="P13" s="2">
        <v>14.9771</v>
      </c>
      <c r="Q13" s="2">
        <v>33.151499999999999</v>
      </c>
      <c r="R13">
        <v>-999</v>
      </c>
      <c r="S13">
        <v>-999</v>
      </c>
      <c r="T13">
        <v>-999</v>
      </c>
      <c r="U13" s="10">
        <v>2009.1240527076523</v>
      </c>
      <c r="V13" s="2">
        <v>2</v>
      </c>
      <c r="W13" s="10">
        <v>2209.9425382137629</v>
      </c>
      <c r="X13" s="9">
        <v>2</v>
      </c>
      <c r="Y13" s="11">
        <v>7.9878756937216435</v>
      </c>
      <c r="Z13" s="2">
        <v>2</v>
      </c>
      <c r="AA13">
        <v>-999</v>
      </c>
      <c r="AB13">
        <v>-999</v>
      </c>
      <c r="AC13">
        <v>-999</v>
      </c>
      <c r="AD13">
        <v>-999</v>
      </c>
      <c r="AE13">
        <v>-999</v>
      </c>
    </row>
    <row r="14" spans="1:31">
      <c r="A14" s="2" t="s">
        <v>6</v>
      </c>
      <c r="B14" s="2" t="s">
        <v>2</v>
      </c>
      <c r="C14" s="2" t="str">
        <f t="shared" si="0"/>
        <v>Niskin</v>
      </c>
      <c r="D14" s="1">
        <v>9</v>
      </c>
      <c r="E14" s="1">
        <v>9</v>
      </c>
      <c r="F14" s="1">
        <v>11</v>
      </c>
      <c r="G14" s="3">
        <v>581</v>
      </c>
      <c r="H14" s="2">
        <f>IF(F14&gt;0,D14*100000+E14*100+F14,D14*100000+E14*100)</f>
        <v>900911</v>
      </c>
      <c r="I14" s="6">
        <v>41435</v>
      </c>
      <c r="J14" s="4">
        <v>0.54375000000000007</v>
      </c>
      <c r="K14" s="8">
        <v>40.036666666666662</v>
      </c>
      <c r="L14" s="8">
        <v>-70.599999999999994</v>
      </c>
      <c r="M14">
        <v>172</v>
      </c>
      <c r="N14">
        <v>4</v>
      </c>
      <c r="O14" s="2">
        <v>4.0999999999999996</v>
      </c>
      <c r="P14" s="2">
        <v>14.9771</v>
      </c>
      <c r="Q14" s="2">
        <v>33.151499999999999</v>
      </c>
      <c r="R14">
        <v>24.56</v>
      </c>
      <c r="S14">
        <v>8.9</v>
      </c>
      <c r="T14">
        <v>272</v>
      </c>
      <c r="U14" s="10">
        <v>2011.5121608096274</v>
      </c>
      <c r="V14" s="2">
        <v>2</v>
      </c>
      <c r="W14" s="10">
        <v>2209.5100000000002</v>
      </c>
      <c r="X14" s="9">
        <v>2</v>
      </c>
      <c r="Y14" s="11">
        <v>7.9819559027072184</v>
      </c>
      <c r="Z14" s="2">
        <v>2</v>
      </c>
      <c r="AA14">
        <v>2.1</v>
      </c>
      <c r="AB14">
        <v>0.1</v>
      </c>
      <c r="AC14">
        <v>0.4</v>
      </c>
      <c r="AD14">
        <v>0.2</v>
      </c>
      <c r="AE14">
        <v>11</v>
      </c>
    </row>
    <row r="15" spans="1:31">
      <c r="A15" s="2" t="s">
        <v>6</v>
      </c>
      <c r="B15" s="2" t="s">
        <v>2</v>
      </c>
      <c r="C15" s="2" t="str">
        <f t="shared" si="0"/>
        <v>Niskin</v>
      </c>
      <c r="D15" s="1">
        <v>9</v>
      </c>
      <c r="E15" s="1">
        <v>9</v>
      </c>
      <c r="F15" s="1">
        <v>5</v>
      </c>
      <c r="G15" s="3">
        <v>582</v>
      </c>
      <c r="H15" s="2">
        <f>IF(F15&gt;0,D15*100000+E15*100+F15,D15*100000+E15*100)</f>
        <v>900905</v>
      </c>
      <c r="I15" s="6">
        <v>41435</v>
      </c>
      <c r="J15" s="4">
        <v>0.54375000000000007</v>
      </c>
      <c r="K15" s="8">
        <v>40.036666666666662</v>
      </c>
      <c r="L15" s="8">
        <v>-70.599999999999994</v>
      </c>
      <c r="M15">
        <v>172</v>
      </c>
      <c r="N15">
        <v>79</v>
      </c>
      <c r="O15" s="2">
        <v>80.2</v>
      </c>
      <c r="P15" s="2">
        <v>13.3132</v>
      </c>
      <c r="Q15" s="2">
        <v>35.255499999999998</v>
      </c>
      <c r="R15">
        <v>26.55</v>
      </c>
      <c r="S15">
        <v>7.6</v>
      </c>
      <c r="T15">
        <v>233</v>
      </c>
      <c r="U15" s="10">
        <v>2108.2831144108713</v>
      </c>
      <c r="V15" s="2">
        <v>2</v>
      </c>
      <c r="W15" s="10">
        <v>2308.9</v>
      </c>
      <c r="X15" s="9">
        <v>2</v>
      </c>
      <c r="Y15" s="11">
        <v>7.9325722887935193</v>
      </c>
      <c r="Z15" s="2">
        <v>2</v>
      </c>
      <c r="AA15">
        <v>3.1</v>
      </c>
      <c r="AB15">
        <v>5.3</v>
      </c>
      <c r="AC15">
        <v>0.3</v>
      </c>
      <c r="AD15">
        <v>0.4</v>
      </c>
      <c r="AE15">
        <v>5</v>
      </c>
    </row>
    <row r="16" spans="1:31">
      <c r="A16" s="2" t="s">
        <v>6</v>
      </c>
      <c r="B16" s="2" t="s">
        <v>2</v>
      </c>
      <c r="C16" s="2" t="str">
        <f t="shared" si="0"/>
        <v>Niskin</v>
      </c>
      <c r="D16" s="1">
        <v>9</v>
      </c>
      <c r="E16" s="1">
        <v>9</v>
      </c>
      <c r="F16" s="1">
        <v>2</v>
      </c>
      <c r="G16" s="3">
        <v>583</v>
      </c>
      <c r="H16" s="2">
        <f>IF(F16&gt;0,D16*100000+E16*100+F16,D16*100000+E16*100)</f>
        <v>900902</v>
      </c>
      <c r="I16" s="6">
        <v>41435</v>
      </c>
      <c r="J16" s="4">
        <v>0.54375000000000007</v>
      </c>
      <c r="K16" s="8">
        <v>40.036666666666662</v>
      </c>
      <c r="L16" s="8">
        <v>-70.599999999999994</v>
      </c>
      <c r="M16">
        <v>172</v>
      </c>
      <c r="N16">
        <v>165</v>
      </c>
      <c r="O16" s="2">
        <v>166</v>
      </c>
      <c r="P16" s="2">
        <v>11.6082</v>
      </c>
      <c r="Q16" s="2">
        <v>35.503</v>
      </c>
      <c r="R16">
        <v>27.09</v>
      </c>
      <c r="S16">
        <v>5.2</v>
      </c>
      <c r="T16">
        <v>160</v>
      </c>
      <c r="U16" s="10">
        <v>2185.3677436718535</v>
      </c>
      <c r="V16" s="2">
        <v>2</v>
      </c>
      <c r="W16" s="10">
        <v>2329.87</v>
      </c>
      <c r="X16" s="9">
        <v>2</v>
      </c>
      <c r="Y16" s="11">
        <v>7.7969925643145821</v>
      </c>
      <c r="Z16" s="2">
        <v>2</v>
      </c>
      <c r="AA16">
        <v>12</v>
      </c>
      <c r="AB16">
        <v>19.2</v>
      </c>
      <c r="AC16">
        <v>0.4</v>
      </c>
      <c r="AD16">
        <v>1.2</v>
      </c>
      <c r="AE16">
        <v>2</v>
      </c>
    </row>
    <row r="17" spans="1:31">
      <c r="A17" s="2" t="s">
        <v>6</v>
      </c>
      <c r="B17" s="2" t="s">
        <v>2</v>
      </c>
      <c r="C17" s="2" t="str">
        <f t="shared" si="0"/>
        <v>UW</v>
      </c>
      <c r="D17" s="1">
        <v>17</v>
      </c>
      <c r="E17" s="1">
        <v>17</v>
      </c>
      <c r="F17" s="1">
        <v>-999</v>
      </c>
      <c r="G17" s="3">
        <v>588</v>
      </c>
      <c r="H17" s="2">
        <f>IF(F17&gt;0,D17*100000+E17*100+F17,D17*100000+E17*100)</f>
        <v>1701700</v>
      </c>
      <c r="I17" s="6">
        <v>41436</v>
      </c>
      <c r="J17" s="4">
        <v>0.27499999999999997</v>
      </c>
      <c r="K17" s="8">
        <v>40.896666666666668</v>
      </c>
      <c r="L17" s="8">
        <v>-69.158333333333331</v>
      </c>
      <c r="M17">
        <v>-999</v>
      </c>
      <c r="N17">
        <v>-999</v>
      </c>
      <c r="O17">
        <v>-999</v>
      </c>
      <c r="P17" s="2">
        <v>9.4730000000000008</v>
      </c>
      <c r="Q17" s="2">
        <v>32.652299999999997</v>
      </c>
      <c r="R17">
        <v>-999</v>
      </c>
      <c r="S17">
        <v>-999</v>
      </c>
      <c r="T17">
        <v>-999</v>
      </c>
      <c r="U17" s="10">
        <v>2026.7271875330607</v>
      </c>
      <c r="V17" s="2">
        <v>2</v>
      </c>
      <c r="W17" s="10">
        <v>2152.799159083947</v>
      </c>
      <c r="X17" s="9">
        <v>2</v>
      </c>
      <c r="Y17" s="11">
        <v>7.8823333359114987</v>
      </c>
      <c r="Z17" s="2">
        <v>2</v>
      </c>
      <c r="AA17">
        <v>-999</v>
      </c>
      <c r="AB17">
        <v>-999</v>
      </c>
      <c r="AC17">
        <v>-999</v>
      </c>
      <c r="AD17">
        <v>-999</v>
      </c>
      <c r="AE17">
        <v>-999</v>
      </c>
    </row>
    <row r="18" spans="1:31">
      <c r="A18" s="2" t="s">
        <v>6</v>
      </c>
      <c r="B18" s="2" t="s">
        <v>2</v>
      </c>
      <c r="C18" s="2" t="str">
        <f t="shared" si="0"/>
        <v>Niskin</v>
      </c>
      <c r="D18" s="1">
        <v>17</v>
      </c>
      <c r="E18" s="1">
        <v>17</v>
      </c>
      <c r="F18" s="1">
        <v>11</v>
      </c>
      <c r="G18" s="3">
        <v>585</v>
      </c>
      <c r="H18" s="2">
        <f>IF(F18&gt;0,D18*100000+E18*100+F18,D18*100000+E18*100)</f>
        <v>1701711</v>
      </c>
      <c r="I18" s="6">
        <v>41436</v>
      </c>
      <c r="J18" s="4">
        <v>0.27499999999999997</v>
      </c>
      <c r="K18" s="8">
        <v>40.896666666666668</v>
      </c>
      <c r="L18" s="8">
        <v>-69.158333333333331</v>
      </c>
      <c r="M18">
        <v>70</v>
      </c>
      <c r="N18">
        <v>3</v>
      </c>
      <c r="O18" s="2">
        <v>3</v>
      </c>
      <c r="P18" s="2">
        <v>9.8036999999999992</v>
      </c>
      <c r="Q18" s="2">
        <v>32.5428</v>
      </c>
      <c r="R18">
        <v>25.08</v>
      </c>
      <c r="S18">
        <v>9.8000000000000007</v>
      </c>
      <c r="T18">
        <v>298</v>
      </c>
      <c r="U18" s="10">
        <v>2025.9186480680673</v>
      </c>
      <c r="V18" s="2">
        <v>2</v>
      </c>
      <c r="W18" s="10">
        <v>2156</v>
      </c>
      <c r="X18" s="9">
        <v>2</v>
      </c>
      <c r="Y18" s="11">
        <v>7.8582021799484183</v>
      </c>
      <c r="Z18" s="2">
        <v>2</v>
      </c>
      <c r="AA18">
        <v>5.2</v>
      </c>
      <c r="AB18">
        <v>2</v>
      </c>
      <c r="AC18">
        <v>0.7</v>
      </c>
      <c r="AD18">
        <v>0.4</v>
      </c>
      <c r="AE18">
        <v>10</v>
      </c>
    </row>
    <row r="19" spans="1:31">
      <c r="A19" s="2" t="s">
        <v>6</v>
      </c>
      <c r="B19" s="2" t="s">
        <v>2</v>
      </c>
      <c r="C19" s="2" t="str">
        <f t="shared" si="0"/>
        <v>Niskin</v>
      </c>
      <c r="D19" s="1">
        <v>17</v>
      </c>
      <c r="E19" s="1">
        <v>17</v>
      </c>
      <c r="F19" s="1">
        <v>6</v>
      </c>
      <c r="G19" s="3">
        <v>587</v>
      </c>
      <c r="H19" s="2">
        <f>IF(F19&gt;0,D19*100000+E19*100+F19,D19*100000+E19*100)</f>
        <v>1701706</v>
      </c>
      <c r="I19" s="6">
        <v>41436</v>
      </c>
      <c r="J19" s="4">
        <v>0.27499999999999997</v>
      </c>
      <c r="K19" s="8">
        <v>40.896666666666668</v>
      </c>
      <c r="L19" s="8">
        <v>-69.158333333333331</v>
      </c>
      <c r="M19">
        <v>70</v>
      </c>
      <c r="O19" s="2">
        <v>35.799999999999997</v>
      </c>
      <c r="P19" s="2">
        <v>9.4730000000000008</v>
      </c>
      <c r="Q19" s="2">
        <v>32.652299999999997</v>
      </c>
      <c r="R19">
        <v>-999</v>
      </c>
      <c r="S19">
        <v>-999</v>
      </c>
      <c r="T19">
        <v>-999</v>
      </c>
      <c r="U19" s="10">
        <v>2035.875517934976</v>
      </c>
      <c r="V19" s="2">
        <v>2</v>
      </c>
      <c r="W19" s="10">
        <v>2173.79</v>
      </c>
      <c r="X19" s="9">
        <v>2</v>
      </c>
      <c r="Y19" s="11">
        <v>7.8464527921411644</v>
      </c>
      <c r="Z19" s="2">
        <v>2</v>
      </c>
      <c r="AA19">
        <v>-999</v>
      </c>
      <c r="AB19">
        <v>-999</v>
      </c>
      <c r="AC19">
        <v>-999</v>
      </c>
      <c r="AD19">
        <v>-999</v>
      </c>
      <c r="AE19">
        <v>-999</v>
      </c>
    </row>
    <row r="20" spans="1:31">
      <c r="A20" s="2" t="s">
        <v>6</v>
      </c>
      <c r="B20" s="2" t="s">
        <v>2</v>
      </c>
      <c r="C20" s="2" t="str">
        <f t="shared" si="0"/>
        <v>Niskin</v>
      </c>
      <c r="D20" s="1">
        <v>30</v>
      </c>
      <c r="E20" s="1">
        <v>30</v>
      </c>
      <c r="F20" s="1">
        <v>12</v>
      </c>
      <c r="G20" s="3">
        <v>589</v>
      </c>
      <c r="H20" s="2">
        <f>IF(F20&gt;0,D20*100000+E20*100+F20,D20*100000+E20*100)</f>
        <v>3003012</v>
      </c>
      <c r="I20" s="6">
        <v>41437</v>
      </c>
      <c r="J20" s="4">
        <v>0.52083333333333337</v>
      </c>
      <c r="K20" s="8">
        <v>40.238333333333337</v>
      </c>
      <c r="L20" s="8">
        <v>-67.691666666666663</v>
      </c>
      <c r="M20">
        <v>2400</v>
      </c>
      <c r="N20">
        <v>3</v>
      </c>
      <c r="O20" s="2">
        <v>4.2</v>
      </c>
      <c r="P20" s="2">
        <v>17.826499999999999</v>
      </c>
      <c r="Q20" s="2">
        <v>34.387900000000002</v>
      </c>
      <c r="R20">
        <v>24.86</v>
      </c>
      <c r="S20">
        <v>8</v>
      </c>
      <c r="T20">
        <v>244</v>
      </c>
      <c r="U20" s="10">
        <v>2028.7458291281091</v>
      </c>
      <c r="V20" s="2">
        <v>2</v>
      </c>
      <c r="W20" s="10">
        <v>2275.5300000000002</v>
      </c>
      <c r="X20" s="9">
        <v>2</v>
      </c>
      <c r="Y20" s="11">
        <v>8.0354150028645357</v>
      </c>
      <c r="Z20" s="2">
        <v>2</v>
      </c>
      <c r="AA20">
        <v>1.6</v>
      </c>
      <c r="AB20">
        <v>0.2</v>
      </c>
      <c r="AC20">
        <v>0.3</v>
      </c>
      <c r="AD20">
        <v>0.1</v>
      </c>
      <c r="AE20">
        <v>12</v>
      </c>
    </row>
    <row r="21" spans="1:31">
      <c r="A21" s="2" t="s">
        <v>6</v>
      </c>
      <c r="B21" s="2" t="s">
        <v>2</v>
      </c>
      <c r="C21" s="2" t="str">
        <f t="shared" si="0"/>
        <v>Niskin</v>
      </c>
      <c r="D21" s="1">
        <v>30</v>
      </c>
      <c r="E21" s="1">
        <v>30</v>
      </c>
      <c r="F21" s="1">
        <v>3</v>
      </c>
      <c r="G21" s="3">
        <v>590</v>
      </c>
      <c r="H21" s="2">
        <f>IF(F21&gt;0,D21*100000+E21*100+F21,D21*100000+E21*100)</f>
        <v>3003003</v>
      </c>
      <c r="I21" s="6">
        <v>41437</v>
      </c>
      <c r="J21" s="4">
        <v>0.52083333333333337</v>
      </c>
      <c r="K21" s="8">
        <v>40.238333333333337</v>
      </c>
      <c r="L21" s="8">
        <v>-67.691666666666663</v>
      </c>
      <c r="M21">
        <v>2400</v>
      </c>
      <c r="N21">
        <v>257</v>
      </c>
      <c r="O21" s="2">
        <v>259.39999999999998</v>
      </c>
      <c r="P21" s="2">
        <v>10.6014</v>
      </c>
      <c r="Q21" s="2">
        <v>35.344200000000001</v>
      </c>
      <c r="R21">
        <v>27.13</v>
      </c>
      <c r="S21">
        <v>4.4000000000000004</v>
      </c>
      <c r="T21">
        <v>135</v>
      </c>
      <c r="U21" s="10">
        <v>2193.1636548437955</v>
      </c>
      <c r="V21" s="2">
        <v>2</v>
      </c>
      <c r="W21" s="10">
        <v>2328.09</v>
      </c>
      <c r="X21" s="9">
        <v>2</v>
      </c>
      <c r="Y21" s="11">
        <v>7.7411194193028843</v>
      </c>
      <c r="Z21" s="2">
        <v>2</v>
      </c>
      <c r="AA21">
        <v>11.8</v>
      </c>
      <c r="AB21">
        <v>23</v>
      </c>
      <c r="AC21">
        <v>0.4</v>
      </c>
      <c r="AD21">
        <v>1.4</v>
      </c>
      <c r="AE21">
        <v>3</v>
      </c>
    </row>
    <row r="22" spans="1:31">
      <c r="A22" s="2" t="s">
        <v>6</v>
      </c>
      <c r="B22" s="2" t="s">
        <v>2</v>
      </c>
      <c r="C22" s="2" t="str">
        <f t="shared" si="0"/>
        <v>Niskin</v>
      </c>
      <c r="D22" s="1">
        <v>30</v>
      </c>
      <c r="E22" s="1">
        <v>30</v>
      </c>
      <c r="F22" s="1">
        <v>2</v>
      </c>
      <c r="G22" s="3">
        <v>531</v>
      </c>
      <c r="H22" s="2">
        <f>IF(F22&gt;0,D22*100000+E22*100+F22,D22*100000+E22*100)</f>
        <v>3003002</v>
      </c>
      <c r="I22" s="6">
        <v>41437</v>
      </c>
      <c r="J22" s="4">
        <v>0.52083333333333337</v>
      </c>
      <c r="K22" s="8">
        <v>40.238333333333337</v>
      </c>
      <c r="L22" s="8">
        <v>-67.691666666666663</v>
      </c>
      <c r="M22">
        <v>2400</v>
      </c>
      <c r="N22">
        <v>466</v>
      </c>
      <c r="O22" s="2">
        <v>470</v>
      </c>
      <c r="P22" s="2">
        <v>6.4295999999999998</v>
      </c>
      <c r="Q22" s="2">
        <v>35.059800000000003</v>
      </c>
      <c r="R22">
        <v>27.56</v>
      </c>
      <c r="S22">
        <v>6.5</v>
      </c>
      <c r="T22">
        <v>197</v>
      </c>
      <c r="U22" s="10">
        <v>2182.4864905933709</v>
      </c>
      <c r="V22" s="2">
        <v>2</v>
      </c>
      <c r="W22" s="10">
        <v>2312.36</v>
      </c>
      <c r="X22" s="9">
        <v>2</v>
      </c>
      <c r="Y22" s="11">
        <v>7.7474650528430677</v>
      </c>
      <c r="Z22" s="2">
        <v>2</v>
      </c>
      <c r="AA22">
        <v>12.6</v>
      </c>
      <c r="AB22">
        <v>20.7</v>
      </c>
      <c r="AC22">
        <v>0.6</v>
      </c>
      <c r="AD22">
        <v>1.4</v>
      </c>
      <c r="AE22">
        <v>2</v>
      </c>
    </row>
    <row r="23" spans="1:31">
      <c r="A23" s="2" t="s">
        <v>6</v>
      </c>
      <c r="B23" s="2" t="s">
        <v>2</v>
      </c>
      <c r="C23" s="2" t="str">
        <f t="shared" si="0"/>
        <v>Niskin</v>
      </c>
      <c r="D23" s="1">
        <v>31</v>
      </c>
      <c r="E23" s="1">
        <v>31</v>
      </c>
      <c r="F23" s="1">
        <v>12</v>
      </c>
      <c r="G23" s="3">
        <v>532</v>
      </c>
      <c r="H23" s="2">
        <f>IF(F23&gt;0,D23*100000+E23*100+F23,D23*100000+E23*100)</f>
        <v>3103112</v>
      </c>
      <c r="I23" s="6">
        <v>41437</v>
      </c>
      <c r="J23" s="4">
        <v>0.59861111111111109</v>
      </c>
      <c r="K23" s="8">
        <v>40.381666666666668</v>
      </c>
      <c r="L23" s="8">
        <v>-67.691666666666663</v>
      </c>
      <c r="M23">
        <v>237</v>
      </c>
      <c r="N23">
        <v>7</v>
      </c>
      <c r="O23" s="2">
        <v>4.5</v>
      </c>
      <c r="P23" s="2">
        <v>12.016500000000001</v>
      </c>
      <c r="Q23" s="2">
        <v>33.036099999999998</v>
      </c>
      <c r="R23">
        <v>25.07</v>
      </c>
      <c r="S23">
        <v>10</v>
      </c>
      <c r="T23">
        <v>304</v>
      </c>
      <c r="U23" s="10">
        <v>2011.4412559795364</v>
      </c>
      <c r="V23" s="2">
        <v>2</v>
      </c>
      <c r="W23" s="10">
        <v>2184.0300000000002</v>
      </c>
      <c r="X23" s="9">
        <v>2</v>
      </c>
      <c r="Y23" s="11">
        <v>7.9573822685293001</v>
      </c>
      <c r="Z23" s="2">
        <v>2</v>
      </c>
      <c r="AA23">
        <v>0.6</v>
      </c>
      <c r="AB23">
        <v>0</v>
      </c>
      <c r="AC23">
        <v>0.3</v>
      </c>
      <c r="AD23">
        <v>0.2</v>
      </c>
      <c r="AE23">
        <v>10</v>
      </c>
    </row>
    <row r="24" spans="1:31">
      <c r="A24" s="2" t="s">
        <v>6</v>
      </c>
      <c r="B24" s="2" t="s">
        <v>2</v>
      </c>
      <c r="C24" s="2" t="str">
        <f t="shared" si="0"/>
        <v>Niskin</v>
      </c>
      <c r="D24" s="1">
        <v>31</v>
      </c>
      <c r="E24" s="1">
        <v>31</v>
      </c>
      <c r="F24" s="1">
        <v>5</v>
      </c>
      <c r="G24" s="3">
        <v>533</v>
      </c>
      <c r="H24" s="2">
        <f>IF(F24&gt;0,D24*100000+E24*100+F24,D24*100000+E24*100)</f>
        <v>3103105</v>
      </c>
      <c r="I24" s="6">
        <v>41437</v>
      </c>
      <c r="J24" s="4">
        <v>0.59861111111111109</v>
      </c>
      <c r="K24" s="8">
        <v>40.381666666666668</v>
      </c>
      <c r="L24" s="8">
        <v>-67.691666666666663</v>
      </c>
      <c r="M24">
        <v>237</v>
      </c>
      <c r="N24">
        <v>99</v>
      </c>
      <c r="O24" s="2">
        <v>99.9</v>
      </c>
      <c r="P24" s="2">
        <v>11.5633</v>
      </c>
      <c r="Q24" s="2">
        <v>35.029299999999999</v>
      </c>
      <c r="R24">
        <v>26.71</v>
      </c>
      <c r="S24">
        <v>6.8</v>
      </c>
      <c r="T24">
        <v>207</v>
      </c>
      <c r="U24" s="10">
        <v>2139.6589716844519</v>
      </c>
      <c r="V24" s="2">
        <v>2</v>
      </c>
      <c r="W24" s="10">
        <v>2308.09</v>
      </c>
      <c r="X24" s="9">
        <v>2</v>
      </c>
      <c r="Y24" s="11">
        <v>7.8752600372213104</v>
      </c>
      <c r="Z24" s="2">
        <v>2</v>
      </c>
      <c r="AA24">
        <v>6.3</v>
      </c>
      <c r="AB24">
        <v>11.8</v>
      </c>
      <c r="AC24">
        <v>0</v>
      </c>
      <c r="AD24">
        <v>0.8</v>
      </c>
      <c r="AE24">
        <v>5</v>
      </c>
    </row>
    <row r="25" spans="1:31">
      <c r="A25" s="2" t="s">
        <v>6</v>
      </c>
      <c r="B25" s="2" t="s">
        <v>2</v>
      </c>
      <c r="C25" s="2" t="str">
        <f t="shared" si="0"/>
        <v>Niskin</v>
      </c>
      <c r="D25" s="1">
        <v>31</v>
      </c>
      <c r="E25" s="1">
        <v>31</v>
      </c>
      <c r="F25" s="1">
        <v>2</v>
      </c>
      <c r="G25" s="3">
        <v>534</v>
      </c>
      <c r="H25" s="2">
        <f>IF(F25&gt;0,D25*100000+E25*100+F25,D25*100000+E25*100)</f>
        <v>3103102</v>
      </c>
      <c r="I25" s="6">
        <v>41437</v>
      </c>
      <c r="J25" s="4">
        <v>0.59861111111111109</v>
      </c>
      <c r="K25" s="8">
        <v>40.381666666666668</v>
      </c>
      <c r="L25" s="8">
        <v>-67.691666666666663</v>
      </c>
      <c r="M25">
        <v>237</v>
      </c>
      <c r="N25">
        <v>231</v>
      </c>
      <c r="O25" s="2">
        <v>233</v>
      </c>
      <c r="P25" s="2">
        <v>10.8558</v>
      </c>
      <c r="Q25" s="2">
        <v>35.335700000000003</v>
      </c>
      <c r="R25">
        <v>27.07</v>
      </c>
      <c r="S25">
        <v>5.4</v>
      </c>
      <c r="T25">
        <v>165</v>
      </c>
      <c r="U25" s="10">
        <v>2173.1162517574921</v>
      </c>
      <c r="V25" s="2">
        <v>2</v>
      </c>
      <c r="W25" s="10">
        <v>2321.77</v>
      </c>
      <c r="X25" s="9">
        <v>2</v>
      </c>
      <c r="Y25" s="11">
        <v>7.8152489206363489</v>
      </c>
      <c r="Z25" s="2">
        <v>2</v>
      </c>
      <c r="AA25">
        <v>10.199999999999999</v>
      </c>
      <c r="AB25">
        <v>18</v>
      </c>
      <c r="AC25">
        <v>0.8</v>
      </c>
      <c r="AD25">
        <v>1.1000000000000001</v>
      </c>
      <c r="AE25">
        <v>2</v>
      </c>
    </row>
    <row r="26" spans="1:31">
      <c r="A26" s="2" t="s">
        <v>6</v>
      </c>
      <c r="B26" s="2" t="s">
        <v>2</v>
      </c>
      <c r="C26" s="2" t="str">
        <f t="shared" si="0"/>
        <v>UW</v>
      </c>
      <c r="D26" s="1">
        <v>34</v>
      </c>
      <c r="E26" s="1">
        <v>34</v>
      </c>
      <c r="F26" s="1">
        <v>-999</v>
      </c>
      <c r="G26" s="3">
        <v>538</v>
      </c>
      <c r="H26" s="2">
        <f>IF(F26&gt;0,D26*100000+E26*100+F26,D26*100000+E26*100)</f>
        <v>3403400</v>
      </c>
      <c r="I26" s="6">
        <v>41438</v>
      </c>
      <c r="J26" s="4">
        <v>1.1805555555555555E-2</v>
      </c>
      <c r="K26" s="8">
        <v>40.928333333333327</v>
      </c>
      <c r="L26" s="8">
        <v>-67.714999999999989</v>
      </c>
      <c r="M26">
        <v>-999</v>
      </c>
      <c r="N26">
        <v>-999</v>
      </c>
      <c r="O26">
        <v>-999</v>
      </c>
      <c r="P26" s="2">
        <v>11.999000000000001</v>
      </c>
      <c r="Q26" s="2">
        <v>32.968000000000004</v>
      </c>
      <c r="R26">
        <v>-999</v>
      </c>
      <c r="S26">
        <v>-999</v>
      </c>
      <c r="T26">
        <v>-999</v>
      </c>
      <c r="U26" s="10">
        <v>2023.070718951644</v>
      </c>
      <c r="V26" s="2">
        <v>2</v>
      </c>
      <c r="W26" s="10">
        <v>2185.6</v>
      </c>
      <c r="X26" s="9">
        <v>2</v>
      </c>
      <c r="Y26" s="11">
        <v>7.9596810982636272</v>
      </c>
      <c r="Z26" s="2">
        <v>2</v>
      </c>
      <c r="AA26">
        <v>-999</v>
      </c>
      <c r="AB26">
        <v>-999</v>
      </c>
      <c r="AC26">
        <v>-999</v>
      </c>
      <c r="AD26">
        <v>-999</v>
      </c>
      <c r="AE26">
        <v>-999</v>
      </c>
    </row>
    <row r="27" spans="1:31">
      <c r="A27" s="2" t="s">
        <v>6</v>
      </c>
      <c r="B27" s="2" t="s">
        <v>2</v>
      </c>
      <c r="C27" s="2" t="str">
        <f t="shared" si="0"/>
        <v>Niskin</v>
      </c>
      <c r="D27" s="1">
        <v>34</v>
      </c>
      <c r="E27" s="1">
        <v>34</v>
      </c>
      <c r="F27" s="1">
        <v>8</v>
      </c>
      <c r="G27" s="3">
        <v>535</v>
      </c>
      <c r="H27" s="2">
        <f>IF(F27&gt;0,D27*100000+E27*100+F27,D27*100000+E27*100)</f>
        <v>3403408</v>
      </c>
      <c r="I27" s="6">
        <v>41438</v>
      </c>
      <c r="J27" s="4">
        <v>1.1805555555555555E-2</v>
      </c>
      <c r="K27" s="8">
        <v>40.928333333333327</v>
      </c>
      <c r="L27" s="8">
        <v>-67.716333333333324</v>
      </c>
      <c r="M27">
        <v>64</v>
      </c>
      <c r="N27">
        <v>5</v>
      </c>
      <c r="O27" s="2">
        <v>5</v>
      </c>
      <c r="P27" s="2">
        <v>11.999000000000001</v>
      </c>
      <c r="Q27" s="2">
        <v>32.968000000000004</v>
      </c>
      <c r="R27">
        <v>25.02</v>
      </c>
      <c r="S27">
        <v>9.6</v>
      </c>
      <c r="T27">
        <v>292</v>
      </c>
      <c r="U27" s="10">
        <v>2007.3640317876791</v>
      </c>
      <c r="V27" s="2">
        <v>2</v>
      </c>
      <c r="W27" s="10">
        <v>2171.21</v>
      </c>
      <c r="X27" s="9">
        <v>2</v>
      </c>
      <c r="Y27" s="11">
        <v>7.9480300201733041</v>
      </c>
      <c r="Z27" s="2">
        <v>2</v>
      </c>
      <c r="AA27">
        <v>2.2000000000000002</v>
      </c>
      <c r="AB27">
        <v>0.2</v>
      </c>
      <c r="AC27">
        <v>0</v>
      </c>
      <c r="AD27">
        <v>0.2</v>
      </c>
      <c r="AE27">
        <v>8</v>
      </c>
    </row>
    <row r="28" spans="1:31">
      <c r="A28" s="2" t="s">
        <v>6</v>
      </c>
      <c r="B28" s="2" t="s">
        <v>2</v>
      </c>
      <c r="C28" s="2" t="str">
        <f t="shared" si="0"/>
        <v>Niskin</v>
      </c>
      <c r="D28" s="1">
        <v>34</v>
      </c>
      <c r="E28" s="1">
        <v>34</v>
      </c>
      <c r="F28" s="1">
        <v>5</v>
      </c>
      <c r="G28" s="3">
        <v>536</v>
      </c>
      <c r="H28" s="2">
        <f>IF(F28&gt;0,D28*100000+E28*100+F28,D28*100000+E28*100)</f>
        <v>3403405</v>
      </c>
      <c r="I28" s="6">
        <v>41438</v>
      </c>
      <c r="J28" s="4">
        <v>1.1805555555555555E-2</v>
      </c>
      <c r="K28" s="8">
        <v>40.928333333333327</v>
      </c>
      <c r="L28" s="8">
        <v>-67.714999999999989</v>
      </c>
      <c r="M28">
        <v>64</v>
      </c>
      <c r="N28">
        <v>30</v>
      </c>
      <c r="O28" s="2">
        <v>30</v>
      </c>
      <c r="P28" s="2">
        <v>10.892200000000001</v>
      </c>
      <c r="Q28" s="2">
        <v>32.963700000000003</v>
      </c>
      <c r="R28">
        <v>25.23</v>
      </c>
      <c r="S28">
        <v>9.3000000000000007</v>
      </c>
      <c r="T28">
        <v>283</v>
      </c>
      <c r="U28" s="10">
        <v>2042.2597153400125</v>
      </c>
      <c r="V28" s="2">
        <v>2</v>
      </c>
      <c r="W28" s="10">
        <v>2211.87</v>
      </c>
      <c r="X28" s="9">
        <v>2</v>
      </c>
      <c r="Y28" s="11">
        <v>7.9002460021859129</v>
      </c>
      <c r="Z28" s="2">
        <v>2</v>
      </c>
      <c r="AA28">
        <v>0.6</v>
      </c>
      <c r="AB28">
        <v>0.4</v>
      </c>
      <c r="AC28">
        <v>0.2</v>
      </c>
      <c r="AD28">
        <v>0.3</v>
      </c>
      <c r="AE28">
        <v>5</v>
      </c>
    </row>
    <row r="29" spans="1:31">
      <c r="A29" s="2" t="s">
        <v>6</v>
      </c>
      <c r="B29" s="2" t="s">
        <v>2</v>
      </c>
      <c r="C29" s="2" t="str">
        <f t="shared" si="0"/>
        <v>Niskin</v>
      </c>
      <c r="D29" s="1">
        <v>34</v>
      </c>
      <c r="E29" s="1">
        <v>34</v>
      </c>
      <c r="F29" s="1">
        <v>2</v>
      </c>
      <c r="G29" s="3">
        <v>537</v>
      </c>
      <c r="H29" s="2">
        <f>IF(F29&gt;0,D29*100000+E29*100+F29,D29*100000+E29*100)</f>
        <v>3403402</v>
      </c>
      <c r="I29" s="6">
        <v>41438</v>
      </c>
      <c r="J29" s="4">
        <v>1.1805555555555555E-2</v>
      </c>
      <c r="K29" s="8">
        <v>40.928333333333327</v>
      </c>
      <c r="L29" s="8">
        <v>-67.714999999999989</v>
      </c>
      <c r="M29">
        <v>64</v>
      </c>
      <c r="N29">
        <v>60</v>
      </c>
      <c r="O29" s="2">
        <v>60</v>
      </c>
      <c r="P29" s="2">
        <v>9.4613999999999994</v>
      </c>
      <c r="Q29" s="2">
        <v>32.941400000000002</v>
      </c>
      <c r="R29">
        <v>25.45</v>
      </c>
      <c r="S29">
        <v>9.5</v>
      </c>
      <c r="T29">
        <v>291</v>
      </c>
      <c r="U29" s="10">
        <v>2059.4822318643864</v>
      </c>
      <c r="V29" s="2">
        <v>2</v>
      </c>
      <c r="W29" s="10">
        <v>2199.2800000000002</v>
      </c>
      <c r="X29" s="9">
        <v>2</v>
      </c>
      <c r="Y29" s="11">
        <v>7.8815600107606105</v>
      </c>
      <c r="Z29" s="2">
        <v>2</v>
      </c>
      <c r="AA29">
        <v>2.8</v>
      </c>
      <c r="AB29">
        <v>1.8</v>
      </c>
      <c r="AC29">
        <v>0.5</v>
      </c>
      <c r="AD29">
        <v>0.4</v>
      </c>
      <c r="AE29">
        <v>2</v>
      </c>
    </row>
    <row r="30" spans="1:31">
      <c r="A30" s="2" t="s">
        <v>6</v>
      </c>
      <c r="B30" s="2" t="s">
        <v>2</v>
      </c>
      <c r="C30" s="2" t="str">
        <f t="shared" si="0"/>
        <v>UW</v>
      </c>
      <c r="D30" s="1">
        <v>43</v>
      </c>
      <c r="E30" s="1">
        <v>43</v>
      </c>
      <c r="F30" s="1">
        <v>-999</v>
      </c>
      <c r="G30" s="3">
        <v>542</v>
      </c>
      <c r="H30" s="2">
        <f>IF(F30&gt;0,D30*100000+E30*100+F30,D30*100000+E30*100)</f>
        <v>4304300</v>
      </c>
      <c r="I30" s="6">
        <v>41439</v>
      </c>
      <c r="J30" s="4">
        <v>0.20208333333333331</v>
      </c>
      <c r="K30" s="8">
        <v>43.771666666666668</v>
      </c>
      <c r="L30" s="8">
        <v>-68.668333333333337</v>
      </c>
      <c r="M30">
        <v>-999</v>
      </c>
      <c r="N30">
        <v>-999</v>
      </c>
      <c r="O30">
        <v>-999</v>
      </c>
      <c r="P30" s="2">
        <v>7.9329000000000001</v>
      </c>
      <c r="Q30" s="2">
        <v>31.937200000000001</v>
      </c>
      <c r="R30">
        <v>-999</v>
      </c>
      <c r="S30">
        <v>-999</v>
      </c>
      <c r="T30">
        <v>-999</v>
      </c>
      <c r="U30" s="10">
        <v>2038.7411318267355</v>
      </c>
      <c r="V30" s="2">
        <v>2</v>
      </c>
      <c r="W30" s="10">
        <v>2146.85</v>
      </c>
      <c r="X30" s="9">
        <v>2</v>
      </c>
      <c r="Y30" s="11">
        <v>7.8222073099339049</v>
      </c>
      <c r="Z30" s="2">
        <v>2</v>
      </c>
      <c r="AA30">
        <v>-999</v>
      </c>
      <c r="AB30">
        <v>-999</v>
      </c>
      <c r="AC30">
        <v>-999</v>
      </c>
      <c r="AD30">
        <v>-999</v>
      </c>
      <c r="AE30">
        <v>-999</v>
      </c>
    </row>
    <row r="31" spans="1:31">
      <c r="A31" s="2" t="s">
        <v>6</v>
      </c>
      <c r="B31" s="2" t="s">
        <v>2</v>
      </c>
      <c r="C31" s="2" t="str">
        <f t="shared" si="0"/>
        <v>Niskin</v>
      </c>
      <c r="D31" s="1">
        <v>43</v>
      </c>
      <c r="E31" s="1">
        <v>43</v>
      </c>
      <c r="F31" s="1">
        <v>12</v>
      </c>
      <c r="G31" s="3">
        <v>539</v>
      </c>
      <c r="H31" s="2">
        <f>IF(F31&gt;0,D31*100000+E31*100+F31,D31*100000+E31*100)</f>
        <v>4304312</v>
      </c>
      <c r="I31" s="6">
        <v>41439</v>
      </c>
      <c r="J31" s="4">
        <v>0.20208333333333331</v>
      </c>
      <c r="K31" s="8">
        <v>43.771666666666668</v>
      </c>
      <c r="L31" s="8">
        <v>-68.668333333333337</v>
      </c>
      <c r="M31">
        <v>125</v>
      </c>
      <c r="O31" s="2">
        <v>2.8</v>
      </c>
      <c r="P31" s="2">
        <v>7.9329000000000001</v>
      </c>
      <c r="Q31" s="2">
        <v>31.937200000000001</v>
      </c>
      <c r="R31">
        <v>-999</v>
      </c>
      <c r="S31">
        <v>-999</v>
      </c>
      <c r="T31">
        <v>-999</v>
      </c>
      <c r="U31" s="10">
        <v>2040.4226137104051</v>
      </c>
      <c r="V31" s="2">
        <v>2</v>
      </c>
      <c r="W31" s="10">
        <v>2143.42</v>
      </c>
      <c r="X31" s="9">
        <v>2</v>
      </c>
      <c r="Y31" s="11">
        <v>7.8148014188425812</v>
      </c>
      <c r="Z31" s="2">
        <v>2</v>
      </c>
      <c r="AA31">
        <v>-999</v>
      </c>
      <c r="AB31">
        <v>-999</v>
      </c>
      <c r="AC31">
        <v>-999</v>
      </c>
      <c r="AD31">
        <v>-999</v>
      </c>
      <c r="AE31">
        <v>-999</v>
      </c>
    </row>
    <row r="32" spans="1:31">
      <c r="A32" s="2" t="s">
        <v>6</v>
      </c>
      <c r="B32" s="2" t="s">
        <v>2</v>
      </c>
      <c r="C32" s="2" t="str">
        <f t="shared" si="0"/>
        <v>Niskin</v>
      </c>
      <c r="D32" s="1">
        <v>43</v>
      </c>
      <c r="E32" s="1">
        <v>43</v>
      </c>
      <c r="F32" s="1">
        <v>5</v>
      </c>
      <c r="G32" s="3">
        <v>540</v>
      </c>
      <c r="H32" s="2">
        <f>IF(F32&gt;0,D32*100000+E32*100+F32,D32*100000+E32*100)</f>
        <v>4304305</v>
      </c>
      <c r="I32" s="6">
        <v>41439</v>
      </c>
      <c r="J32" s="4">
        <v>0.20208333333333331</v>
      </c>
      <c r="K32" s="8">
        <v>43.771666666666668</v>
      </c>
      <c r="L32" s="8">
        <v>-68.668333333333337</v>
      </c>
      <c r="M32">
        <v>125</v>
      </c>
      <c r="N32">
        <v>60</v>
      </c>
      <c r="O32" s="2">
        <v>59.9</v>
      </c>
      <c r="P32" s="2">
        <v>6.7766000000000002</v>
      </c>
      <c r="Q32" s="2">
        <v>32.201900000000002</v>
      </c>
      <c r="R32">
        <v>25.26</v>
      </c>
      <c r="S32">
        <v>9.1999999999999993</v>
      </c>
      <c r="T32">
        <v>280</v>
      </c>
      <c r="U32" s="10">
        <v>2070.4925772553925</v>
      </c>
      <c r="V32" s="2">
        <v>2</v>
      </c>
      <c r="W32" s="10">
        <v>2173.5500000000002</v>
      </c>
      <c r="X32" s="9">
        <v>2</v>
      </c>
      <c r="Y32" s="11">
        <v>7.7603274075123272</v>
      </c>
      <c r="Z32" s="2">
        <v>2</v>
      </c>
      <c r="AA32">
        <v>5.4</v>
      </c>
      <c r="AB32">
        <v>6.7</v>
      </c>
      <c r="AC32">
        <v>0.5</v>
      </c>
      <c r="AD32">
        <v>0.7</v>
      </c>
      <c r="AE32">
        <v>5</v>
      </c>
    </row>
    <row r="33" spans="1:31">
      <c r="A33" s="2" t="s">
        <v>6</v>
      </c>
      <c r="B33" s="2" t="s">
        <v>2</v>
      </c>
      <c r="C33" s="2" t="str">
        <f t="shared" si="0"/>
        <v>Niskin</v>
      </c>
      <c r="D33" s="1">
        <v>43</v>
      </c>
      <c r="E33" s="1">
        <v>43</v>
      </c>
      <c r="F33" s="1">
        <v>2</v>
      </c>
      <c r="G33" s="3">
        <v>541</v>
      </c>
      <c r="H33" s="2">
        <f>IF(F33&gt;0,D33*100000+E33*100+F33,D33*100000+E33*100)</f>
        <v>4304302</v>
      </c>
      <c r="I33" s="6">
        <v>41439</v>
      </c>
      <c r="J33" s="4">
        <v>0.20208333333333331</v>
      </c>
      <c r="K33" s="8">
        <v>43.771666666666668</v>
      </c>
      <c r="L33" s="8">
        <v>-68.668333333333337</v>
      </c>
      <c r="M33">
        <v>125</v>
      </c>
      <c r="N33">
        <v>119</v>
      </c>
      <c r="O33" s="2">
        <v>119.4</v>
      </c>
      <c r="P33" s="2">
        <v>6.6745000000000001</v>
      </c>
      <c r="Q33" s="2">
        <v>32.520699999999998</v>
      </c>
      <c r="R33">
        <v>25.52</v>
      </c>
      <c r="S33">
        <v>8.6</v>
      </c>
      <c r="T33">
        <v>263</v>
      </c>
      <c r="U33" s="10">
        <v>2091.8157657936881</v>
      </c>
      <c r="V33" s="2">
        <v>2</v>
      </c>
      <c r="W33" s="10">
        <v>2189.34</v>
      </c>
      <c r="X33" s="9">
        <v>2</v>
      </c>
      <c r="Y33" s="11">
        <v>7.7545703425692007</v>
      </c>
      <c r="Z33" s="2">
        <v>2</v>
      </c>
      <c r="AA33">
        <v>7.2</v>
      </c>
      <c r="AB33">
        <v>7.8</v>
      </c>
      <c r="AC33">
        <v>0.4</v>
      </c>
      <c r="AD33">
        <v>0.9</v>
      </c>
      <c r="AE33">
        <v>3</v>
      </c>
    </row>
    <row r="34" spans="1:31">
      <c r="A34" s="2" t="s">
        <v>6</v>
      </c>
      <c r="B34" s="2" t="s">
        <v>2</v>
      </c>
      <c r="C34" s="2" t="str">
        <f t="shared" si="0"/>
        <v>UW</v>
      </c>
      <c r="D34" s="1">
        <v>45</v>
      </c>
      <c r="E34" s="1">
        <v>45</v>
      </c>
      <c r="F34" s="1">
        <v>-999</v>
      </c>
      <c r="G34" s="3">
        <v>546</v>
      </c>
      <c r="H34" s="2">
        <f>IF(F34&gt;0,D34*100000+E34*100+F34,D34*100000+E34*100)</f>
        <v>4504500</v>
      </c>
      <c r="I34" s="6">
        <v>41439</v>
      </c>
      <c r="J34" s="4">
        <v>0.46597222222222223</v>
      </c>
      <c r="K34" s="8">
        <v>44.2</v>
      </c>
      <c r="L34" s="8">
        <v>-67.7</v>
      </c>
      <c r="M34">
        <v>-999</v>
      </c>
      <c r="N34">
        <v>-999</v>
      </c>
      <c r="O34">
        <v>-999</v>
      </c>
      <c r="P34" s="2">
        <v>9.1090999999999998</v>
      </c>
      <c r="Q34" s="2">
        <v>32.326000000000001</v>
      </c>
      <c r="R34">
        <v>-999</v>
      </c>
      <c r="S34">
        <v>-999</v>
      </c>
      <c r="T34">
        <v>-999</v>
      </c>
      <c r="U34" s="10">
        <v>2045.0422792704628</v>
      </c>
      <c r="V34" s="2">
        <v>2</v>
      </c>
      <c r="W34" s="10">
        <v>2162.9</v>
      </c>
      <c r="X34" s="9">
        <v>2</v>
      </c>
      <c r="Y34" s="11">
        <v>7.8632626311399996</v>
      </c>
      <c r="Z34" s="2">
        <v>2</v>
      </c>
      <c r="AA34">
        <v>-999</v>
      </c>
      <c r="AB34">
        <v>-999</v>
      </c>
      <c r="AC34">
        <v>-999</v>
      </c>
      <c r="AD34">
        <v>-999</v>
      </c>
      <c r="AE34">
        <v>-999</v>
      </c>
    </row>
    <row r="35" spans="1:31">
      <c r="A35" s="2" t="s">
        <v>6</v>
      </c>
      <c r="B35" s="2" t="s">
        <v>2</v>
      </c>
      <c r="C35" s="2" t="str">
        <f t="shared" ref="C35:C66" si="1">IF(F35&gt;0,"Niskin","UW")</f>
        <v>Niskin</v>
      </c>
      <c r="D35" s="1">
        <v>45</v>
      </c>
      <c r="E35" s="1">
        <v>45</v>
      </c>
      <c r="F35" s="1">
        <v>12</v>
      </c>
      <c r="G35" s="3">
        <v>543</v>
      </c>
      <c r="H35" s="2">
        <f>IF(F35&gt;0,D35*100000+E35*100+F35,D35*100000+E35*100)</f>
        <v>4504512</v>
      </c>
      <c r="I35" s="6">
        <v>41439</v>
      </c>
      <c r="J35" s="4">
        <v>0.46597222222222223</v>
      </c>
      <c r="K35" s="8">
        <v>44.2</v>
      </c>
      <c r="L35" s="8">
        <v>-67.7</v>
      </c>
      <c r="M35">
        <v>153</v>
      </c>
      <c r="N35">
        <v>4</v>
      </c>
      <c r="O35" s="2">
        <v>3.4</v>
      </c>
      <c r="P35" s="2">
        <v>9.1090999999999998</v>
      </c>
      <c r="Q35" s="2">
        <v>32.326000000000001</v>
      </c>
      <c r="R35">
        <v>25.02</v>
      </c>
      <c r="S35">
        <v>9.8000000000000007</v>
      </c>
      <c r="T35">
        <v>298</v>
      </c>
      <c r="U35" s="10">
        <v>2044.1730364364007</v>
      </c>
      <c r="V35" s="2">
        <v>2</v>
      </c>
      <c r="W35" s="10">
        <v>2157.13</v>
      </c>
      <c r="X35" s="9">
        <v>2</v>
      </c>
      <c r="Y35" s="11">
        <v>7.8703020239210417</v>
      </c>
      <c r="Z35" s="2">
        <v>2</v>
      </c>
      <c r="AA35">
        <v>4</v>
      </c>
      <c r="AB35">
        <v>2.8</v>
      </c>
      <c r="AC35">
        <v>0</v>
      </c>
      <c r="AD35">
        <v>0.4</v>
      </c>
      <c r="AE35">
        <v>11</v>
      </c>
    </row>
    <row r="36" spans="1:31">
      <c r="A36" s="2" t="s">
        <v>6</v>
      </c>
      <c r="B36" s="2" t="s">
        <v>2</v>
      </c>
      <c r="C36" s="2" t="str">
        <f t="shared" si="1"/>
        <v>Niskin</v>
      </c>
      <c r="D36" s="1">
        <v>45</v>
      </c>
      <c r="E36" s="1">
        <v>45</v>
      </c>
      <c r="F36" s="1">
        <v>5</v>
      </c>
      <c r="G36" s="3">
        <v>544</v>
      </c>
      <c r="H36" s="2">
        <f>IF(F36&gt;0,D36*100000+E36*100+F36,D36*100000+E36*100)</f>
        <v>4504505</v>
      </c>
      <c r="I36" s="6">
        <v>41439</v>
      </c>
      <c r="J36" s="4">
        <v>0.46597222222222223</v>
      </c>
      <c r="K36" s="8">
        <v>44.2</v>
      </c>
      <c r="L36" s="8">
        <v>-67.7</v>
      </c>
      <c r="M36">
        <v>153</v>
      </c>
      <c r="O36" s="2">
        <v>74.2</v>
      </c>
      <c r="P36" s="2">
        <v>7.3628</v>
      </c>
      <c r="Q36" s="2">
        <v>32.546300000000002</v>
      </c>
      <c r="R36">
        <v>-999</v>
      </c>
      <c r="S36">
        <v>-999</v>
      </c>
      <c r="T36">
        <v>-999</v>
      </c>
      <c r="U36" s="10">
        <v>2089.8151412230982</v>
      </c>
      <c r="V36" s="2">
        <v>2</v>
      </c>
      <c r="W36" s="10">
        <v>2184.5300000000002</v>
      </c>
      <c r="X36" s="9">
        <v>2</v>
      </c>
      <c r="Y36" s="11">
        <v>7.7561677876060831</v>
      </c>
      <c r="Z36" s="2">
        <v>2</v>
      </c>
      <c r="AA36">
        <v>-999</v>
      </c>
      <c r="AB36">
        <v>-999</v>
      </c>
      <c r="AC36">
        <v>-999</v>
      </c>
      <c r="AD36">
        <v>-999</v>
      </c>
      <c r="AE36">
        <v>-999</v>
      </c>
    </row>
    <row r="37" spans="1:31">
      <c r="A37" s="2" t="s">
        <v>6</v>
      </c>
      <c r="B37" s="2" t="s">
        <v>2</v>
      </c>
      <c r="C37" s="2" t="str">
        <f t="shared" si="1"/>
        <v>Niskin</v>
      </c>
      <c r="D37" s="1">
        <v>45</v>
      </c>
      <c r="E37" s="1">
        <v>45</v>
      </c>
      <c r="F37" s="1">
        <v>2</v>
      </c>
      <c r="G37" s="3">
        <v>545</v>
      </c>
      <c r="H37" s="2">
        <f>IF(F37&gt;0,D37*100000+E37*100+F37,D37*100000+E37*100)</f>
        <v>4504502</v>
      </c>
      <c r="I37" s="6">
        <v>41439</v>
      </c>
      <c r="J37" s="4">
        <v>0.46597222222222223</v>
      </c>
      <c r="K37" s="8">
        <v>44.2</v>
      </c>
      <c r="L37" s="8">
        <v>-67.7</v>
      </c>
      <c r="M37">
        <v>153</v>
      </c>
      <c r="N37">
        <v>149</v>
      </c>
      <c r="O37" s="2">
        <v>151</v>
      </c>
      <c r="P37" s="2">
        <v>7.1570999999999998</v>
      </c>
      <c r="Q37" s="2">
        <v>33.273200000000003</v>
      </c>
      <c r="R37">
        <v>26.05</v>
      </c>
      <c r="S37">
        <v>7.5</v>
      </c>
      <c r="T37">
        <v>227</v>
      </c>
      <c r="U37" s="10">
        <v>2130.0448605456968</v>
      </c>
      <c r="V37" s="2">
        <v>2</v>
      </c>
      <c r="W37" s="10">
        <v>2218.88</v>
      </c>
      <c r="X37" s="9">
        <v>2</v>
      </c>
      <c r="Y37" s="11">
        <v>7.7211287791274206</v>
      </c>
      <c r="Z37" s="2">
        <v>2</v>
      </c>
      <c r="AA37">
        <v>9.6</v>
      </c>
      <c r="AB37">
        <v>12.3</v>
      </c>
      <c r="AC37">
        <v>0</v>
      </c>
      <c r="AD37">
        <v>1</v>
      </c>
      <c r="AE37">
        <v>3</v>
      </c>
    </row>
    <row r="38" spans="1:31">
      <c r="A38" s="2" t="s">
        <v>6</v>
      </c>
      <c r="B38" s="2" t="s">
        <v>2</v>
      </c>
      <c r="C38" s="2" t="str">
        <f t="shared" si="1"/>
        <v>UW</v>
      </c>
      <c r="D38" s="1">
        <v>46</v>
      </c>
      <c r="E38" s="1">
        <v>46</v>
      </c>
      <c r="F38" s="1">
        <v>-999</v>
      </c>
      <c r="G38" s="3">
        <v>550</v>
      </c>
      <c r="H38" s="2">
        <f>IF(F38&gt;0,D38*100000+E38*100+F38,D38*100000+E38*100)</f>
        <v>4604600</v>
      </c>
      <c r="I38" s="6">
        <v>41439</v>
      </c>
      <c r="J38" s="4">
        <v>0.60347222222222219</v>
      </c>
      <c r="K38" s="8">
        <v>44.485000000000007</v>
      </c>
      <c r="L38" s="8">
        <v>-67.224999999999994</v>
      </c>
      <c r="M38">
        <v>-999</v>
      </c>
      <c r="N38">
        <v>-999</v>
      </c>
      <c r="O38">
        <v>-999</v>
      </c>
      <c r="P38" s="2">
        <v>7.7484000000000002</v>
      </c>
      <c r="Q38" s="2">
        <v>31.910799999999998</v>
      </c>
      <c r="R38">
        <v>-999</v>
      </c>
      <c r="S38">
        <v>-999</v>
      </c>
      <c r="T38">
        <v>-999</v>
      </c>
      <c r="U38" s="10">
        <v>2041.8265010624043</v>
      </c>
      <c r="V38" s="2">
        <v>2</v>
      </c>
      <c r="W38" s="10">
        <v>2150.17</v>
      </c>
      <c r="X38" s="9">
        <v>2</v>
      </c>
      <c r="Y38" s="11">
        <v>7.7951970731954336</v>
      </c>
      <c r="Z38" s="2">
        <v>2</v>
      </c>
      <c r="AA38">
        <v>-999</v>
      </c>
      <c r="AB38">
        <v>-999</v>
      </c>
      <c r="AC38">
        <v>-999</v>
      </c>
      <c r="AD38">
        <v>-999</v>
      </c>
      <c r="AE38">
        <v>-999</v>
      </c>
    </row>
    <row r="39" spans="1:31">
      <c r="A39" s="2" t="s">
        <v>6</v>
      </c>
      <c r="B39" s="2" t="s">
        <v>2</v>
      </c>
      <c r="C39" s="2" t="str">
        <f t="shared" si="1"/>
        <v>Niskin</v>
      </c>
      <c r="D39" s="1">
        <v>46</v>
      </c>
      <c r="E39" s="1">
        <v>46</v>
      </c>
      <c r="F39" s="1">
        <v>11</v>
      </c>
      <c r="G39" s="3">
        <v>547</v>
      </c>
      <c r="H39" s="2">
        <f>IF(F39&gt;0,D39*100000+E39*100+F39,D39*100000+E39*100)</f>
        <v>4604611</v>
      </c>
      <c r="I39" s="6">
        <v>41439</v>
      </c>
      <c r="J39" s="4">
        <v>0.60347222222222219</v>
      </c>
      <c r="K39" s="8">
        <v>44.485000000000007</v>
      </c>
      <c r="L39" s="8">
        <v>-67.224999999999994</v>
      </c>
      <c r="M39">
        <v>70</v>
      </c>
      <c r="N39">
        <v>3</v>
      </c>
      <c r="O39" s="2">
        <v>3.2</v>
      </c>
      <c r="P39" s="2">
        <v>7.7484000000000002</v>
      </c>
      <c r="Q39" s="2">
        <v>31.910799999999998</v>
      </c>
      <c r="R39">
        <v>24.9</v>
      </c>
      <c r="S39">
        <v>9.5</v>
      </c>
      <c r="T39">
        <v>288</v>
      </c>
      <c r="U39" s="10">
        <v>2050.5608779949935</v>
      </c>
      <c r="V39" s="2">
        <v>2</v>
      </c>
      <c r="W39" s="10">
        <v>2150.39</v>
      </c>
      <c r="X39" s="9">
        <v>2</v>
      </c>
      <c r="Y39" s="11">
        <v>7.7931927223557773</v>
      </c>
      <c r="Z39" s="2">
        <v>2</v>
      </c>
      <c r="AA39">
        <v>4.8</v>
      </c>
      <c r="AB39">
        <v>6.2</v>
      </c>
      <c r="AC39">
        <v>0.3</v>
      </c>
      <c r="AD39">
        <v>0.7</v>
      </c>
      <c r="AE39">
        <v>10</v>
      </c>
    </row>
    <row r="40" spans="1:31">
      <c r="A40" s="2" t="s">
        <v>6</v>
      </c>
      <c r="B40" s="2" t="s">
        <v>2</v>
      </c>
      <c r="C40" s="2" t="str">
        <f t="shared" si="1"/>
        <v>Niskin</v>
      </c>
      <c r="D40" s="1">
        <v>46</v>
      </c>
      <c r="E40" s="1">
        <v>46</v>
      </c>
      <c r="F40" s="1">
        <v>6</v>
      </c>
      <c r="G40" s="3">
        <v>548</v>
      </c>
      <c r="H40" s="2">
        <f>IF(F40&gt;0,D40*100000+E40*100+F40,D40*100000+E40*100)</f>
        <v>4604606</v>
      </c>
      <c r="I40" s="6">
        <v>41439</v>
      </c>
      <c r="J40" s="4">
        <v>0.60347222222222219</v>
      </c>
      <c r="K40" s="8">
        <v>44.485000000000007</v>
      </c>
      <c r="L40" s="8">
        <v>-67.224999999999994</v>
      </c>
      <c r="M40">
        <v>70</v>
      </c>
      <c r="N40">
        <v>30</v>
      </c>
      <c r="O40" s="2">
        <v>29.8</v>
      </c>
      <c r="P40" s="2">
        <v>7.5842000000000001</v>
      </c>
      <c r="Q40" s="2">
        <v>31.938700000000001</v>
      </c>
      <c r="R40">
        <v>24.94</v>
      </c>
      <c r="S40">
        <v>9.4</v>
      </c>
      <c r="T40">
        <v>287</v>
      </c>
      <c r="U40" s="10">
        <v>2055.124234420723</v>
      </c>
      <c r="V40" s="2">
        <v>2</v>
      </c>
      <c r="W40" s="10">
        <v>2150.37</v>
      </c>
      <c r="X40" s="9">
        <v>2</v>
      </c>
      <c r="Y40" s="11">
        <v>7.7792537432387636</v>
      </c>
      <c r="Z40" s="2">
        <v>2</v>
      </c>
      <c r="AA40">
        <v>5.0999999999999996</v>
      </c>
      <c r="AB40">
        <v>6.3</v>
      </c>
      <c r="AC40">
        <v>0.4</v>
      </c>
      <c r="AD40">
        <v>0.7</v>
      </c>
      <c r="AE40">
        <v>7</v>
      </c>
    </row>
    <row r="41" spans="1:31">
      <c r="A41" s="2" t="s">
        <v>6</v>
      </c>
      <c r="B41" s="2" t="s">
        <v>2</v>
      </c>
      <c r="C41" s="2" t="str">
        <f t="shared" si="1"/>
        <v>Niskin</v>
      </c>
      <c r="D41" s="1">
        <v>46</v>
      </c>
      <c r="E41" s="1">
        <v>46</v>
      </c>
      <c r="F41" s="1">
        <v>2</v>
      </c>
      <c r="G41" s="3">
        <v>549</v>
      </c>
      <c r="H41" s="2">
        <f>IF(F41&gt;0,D41*100000+E41*100+F41,D41*100000+E41*100)</f>
        <v>4604602</v>
      </c>
      <c r="I41" s="6">
        <v>41439</v>
      </c>
      <c r="J41" s="4">
        <v>0.60347222222222219</v>
      </c>
      <c r="K41" s="8">
        <v>44.485000000000007</v>
      </c>
      <c r="L41" s="8">
        <v>-67.224999999999994</v>
      </c>
      <c r="M41">
        <v>70</v>
      </c>
      <c r="N41">
        <v>60</v>
      </c>
      <c r="O41" s="2">
        <v>61.2</v>
      </c>
      <c r="P41" s="2">
        <v>7.5892999999999997</v>
      </c>
      <c r="Q41" s="2">
        <v>31.952999999999999</v>
      </c>
      <c r="R41">
        <v>24.95</v>
      </c>
      <c r="S41">
        <v>9.4</v>
      </c>
      <c r="T41">
        <v>286</v>
      </c>
      <c r="U41" s="10">
        <v>2044.5376251510356</v>
      </c>
      <c r="V41" s="2">
        <v>2</v>
      </c>
      <c r="W41" s="10">
        <v>2142.06</v>
      </c>
      <c r="X41" s="9">
        <v>2</v>
      </c>
      <c r="Y41" s="11">
        <v>7.7503973741741916</v>
      </c>
      <c r="Z41" s="2">
        <v>2</v>
      </c>
      <c r="AA41">
        <v>6.5</v>
      </c>
      <c r="AB41">
        <v>7.5</v>
      </c>
      <c r="AC41">
        <v>1.4</v>
      </c>
      <c r="AD41">
        <v>1.1000000000000001</v>
      </c>
      <c r="AE41">
        <v>3</v>
      </c>
    </row>
    <row r="42" spans="1:31">
      <c r="A42" s="2" t="s">
        <v>6</v>
      </c>
      <c r="B42" s="2" t="s">
        <v>2</v>
      </c>
      <c r="C42" s="2" t="str">
        <f t="shared" si="1"/>
        <v>UW</v>
      </c>
      <c r="D42" s="1">
        <v>51</v>
      </c>
      <c r="E42" s="1">
        <v>51</v>
      </c>
      <c r="F42" s="1">
        <v>-999</v>
      </c>
      <c r="G42" s="3">
        <v>124</v>
      </c>
      <c r="H42" s="2">
        <f>IF(F42&gt;0,D42*100000+E42*100+F42,D42*100000+E42*100)</f>
        <v>5105100</v>
      </c>
      <c r="I42" s="6">
        <v>41440</v>
      </c>
      <c r="J42" s="4">
        <v>0.60138888888888886</v>
      </c>
      <c r="K42" s="8">
        <v>42.998333333333328</v>
      </c>
      <c r="L42" s="8">
        <v>-70.431666666666658</v>
      </c>
      <c r="M42">
        <v>-999</v>
      </c>
      <c r="N42">
        <v>-999</v>
      </c>
      <c r="O42">
        <v>-999</v>
      </c>
      <c r="P42" s="2">
        <v>12.6401</v>
      </c>
      <c r="Q42" s="2">
        <v>31.545000000000002</v>
      </c>
      <c r="R42">
        <v>-999</v>
      </c>
      <c r="S42">
        <v>-999</v>
      </c>
      <c r="T42">
        <v>-999</v>
      </c>
      <c r="U42" s="10">
        <v>1962.0809461480555</v>
      </c>
      <c r="V42" s="2">
        <v>2</v>
      </c>
      <c r="W42" s="10">
        <v>2133.14</v>
      </c>
      <c r="X42" s="9">
        <v>2</v>
      </c>
      <c r="Y42" s="11">
        <v>7.9531267128587553</v>
      </c>
      <c r="Z42" s="2">
        <v>2</v>
      </c>
      <c r="AA42">
        <v>-999</v>
      </c>
      <c r="AB42">
        <v>-999</v>
      </c>
      <c r="AC42">
        <v>-999</v>
      </c>
      <c r="AD42">
        <v>-999</v>
      </c>
      <c r="AE42">
        <v>-999</v>
      </c>
    </row>
    <row r="43" spans="1:31">
      <c r="A43" s="2" t="s">
        <v>6</v>
      </c>
      <c r="B43" s="2" t="s">
        <v>2</v>
      </c>
      <c r="C43" s="2" t="str">
        <f t="shared" si="1"/>
        <v>Niskin</v>
      </c>
      <c r="D43" s="1">
        <v>51</v>
      </c>
      <c r="E43" s="1">
        <v>51</v>
      </c>
      <c r="F43" s="1">
        <v>11</v>
      </c>
      <c r="G43" s="3">
        <v>121</v>
      </c>
      <c r="H43" s="2">
        <f>IF(F43&gt;0,D43*100000+E43*100+F43,D43*100000+E43*100)</f>
        <v>5105111</v>
      </c>
      <c r="I43" s="6">
        <v>41440</v>
      </c>
      <c r="J43" s="4">
        <v>0.60138888888888886</v>
      </c>
      <c r="K43" s="8">
        <v>42.998333333333328</v>
      </c>
      <c r="L43" s="8">
        <v>-70.431666666666658</v>
      </c>
      <c r="M43">
        <v>98</v>
      </c>
      <c r="N43">
        <v>3</v>
      </c>
      <c r="O43" s="2">
        <v>2.9</v>
      </c>
      <c r="P43" s="2">
        <v>12.6401</v>
      </c>
      <c r="Q43" s="2">
        <v>31.545000000000002</v>
      </c>
      <c r="R43">
        <v>23.8</v>
      </c>
      <c r="S43">
        <v>9.4</v>
      </c>
      <c r="T43">
        <v>287</v>
      </c>
      <c r="U43" s="10">
        <v>1979.1693559850362</v>
      </c>
      <c r="V43" s="2">
        <v>2</v>
      </c>
      <c r="W43" s="10">
        <v>2134.0700000000002</v>
      </c>
      <c r="X43" s="9">
        <v>2</v>
      </c>
      <c r="Y43" s="11">
        <v>7.9566554263721168</v>
      </c>
      <c r="Z43" s="2">
        <v>2</v>
      </c>
      <c r="AA43">
        <v>1.1000000000000001</v>
      </c>
      <c r="AB43">
        <v>0</v>
      </c>
      <c r="AC43">
        <v>0</v>
      </c>
      <c r="AD43">
        <v>0.2</v>
      </c>
      <c r="AE43">
        <v>10</v>
      </c>
    </row>
    <row r="44" spans="1:31">
      <c r="A44" s="2" t="s">
        <v>6</v>
      </c>
      <c r="B44" s="2" t="s">
        <v>2</v>
      </c>
      <c r="C44" s="2" t="str">
        <f t="shared" si="1"/>
        <v>Niskin</v>
      </c>
      <c r="D44" s="1">
        <v>51</v>
      </c>
      <c r="E44" s="1">
        <v>51</v>
      </c>
      <c r="F44" s="1">
        <v>5</v>
      </c>
      <c r="G44" s="3">
        <v>122</v>
      </c>
      <c r="H44" s="2">
        <f>IF(F44&gt;0,D44*100000+E44*100+F44,D44*100000+E44*100)</f>
        <v>5105105</v>
      </c>
      <c r="I44" s="6">
        <v>41440</v>
      </c>
      <c r="J44" s="4">
        <v>0.60138888888888886</v>
      </c>
      <c r="K44" s="8">
        <v>42.998333333333328</v>
      </c>
      <c r="L44" s="8">
        <v>-70.431666666666658</v>
      </c>
      <c r="M44">
        <v>98</v>
      </c>
      <c r="N44">
        <v>50</v>
      </c>
      <c r="O44" s="2">
        <v>50.5</v>
      </c>
      <c r="P44" s="2">
        <v>6.9915000000000003</v>
      </c>
      <c r="Q44" s="2">
        <v>31.949000000000002</v>
      </c>
      <c r="R44">
        <v>25.03</v>
      </c>
      <c r="S44">
        <v>9.6</v>
      </c>
      <c r="T44">
        <v>293</v>
      </c>
      <c r="U44" s="10">
        <v>2046.5543318677123</v>
      </c>
      <c r="V44" s="2">
        <v>2</v>
      </c>
      <c r="W44" s="10">
        <v>2154.44</v>
      </c>
      <c r="X44" s="9">
        <v>2</v>
      </c>
      <c r="Y44" s="11">
        <v>7.7891037561080303</v>
      </c>
      <c r="Z44" s="2">
        <v>2</v>
      </c>
      <c r="AA44">
        <v>4.5</v>
      </c>
      <c r="AB44">
        <v>4.3</v>
      </c>
      <c r="AC44">
        <v>0.5</v>
      </c>
      <c r="AD44">
        <v>0.7</v>
      </c>
      <c r="AE44">
        <v>4</v>
      </c>
    </row>
    <row r="45" spans="1:31">
      <c r="A45" s="2" t="s">
        <v>6</v>
      </c>
      <c r="B45" s="2" t="s">
        <v>2</v>
      </c>
      <c r="C45" s="2" t="str">
        <f t="shared" si="1"/>
        <v>Niskin</v>
      </c>
      <c r="D45" s="1">
        <v>51</v>
      </c>
      <c r="E45" s="1">
        <v>51</v>
      </c>
      <c r="F45" s="1">
        <v>2</v>
      </c>
      <c r="G45" s="3">
        <v>123</v>
      </c>
      <c r="H45" s="2">
        <f>IF(F45&gt;0,D45*100000+E45*100+F45,D45*100000+E45*100)</f>
        <v>5105102</v>
      </c>
      <c r="I45" s="6">
        <v>41440</v>
      </c>
      <c r="J45" s="4">
        <v>0.60138888888888886</v>
      </c>
      <c r="K45" s="8">
        <v>42.998333333333328</v>
      </c>
      <c r="L45" s="8">
        <v>-70.431666666666658</v>
      </c>
      <c r="M45">
        <v>98</v>
      </c>
      <c r="N45">
        <v>92</v>
      </c>
      <c r="O45" s="2">
        <v>92.6</v>
      </c>
      <c r="P45" s="2">
        <v>5.5343999999999998</v>
      </c>
      <c r="Q45" s="2">
        <v>32.311300000000003</v>
      </c>
      <c r="R45">
        <v>25.51</v>
      </c>
      <c r="S45">
        <v>9.4</v>
      </c>
      <c r="T45">
        <v>287</v>
      </c>
      <c r="U45" s="10">
        <v>2079.3637183970941</v>
      </c>
      <c r="V45" s="2">
        <v>2</v>
      </c>
      <c r="W45" s="10">
        <v>2178.94</v>
      </c>
      <c r="X45" s="9">
        <v>2</v>
      </c>
      <c r="Y45" s="11">
        <v>7.7461258154081243</v>
      </c>
      <c r="Z45" s="2">
        <v>2</v>
      </c>
      <c r="AA45">
        <v>6.2</v>
      </c>
      <c r="AB45">
        <v>6.8</v>
      </c>
      <c r="AC45">
        <v>0.2</v>
      </c>
      <c r="AD45">
        <v>0.8</v>
      </c>
      <c r="AE45">
        <v>3</v>
      </c>
    </row>
    <row r="46" spans="1:31">
      <c r="A46" s="2" t="s">
        <v>6</v>
      </c>
      <c r="B46" s="2" t="s">
        <v>2</v>
      </c>
      <c r="C46" s="2" t="str">
        <f t="shared" si="1"/>
        <v>Niskin</v>
      </c>
      <c r="D46" s="1">
        <v>53</v>
      </c>
      <c r="E46" s="1">
        <v>53</v>
      </c>
      <c r="F46" s="1">
        <v>12</v>
      </c>
      <c r="G46" s="3">
        <v>125</v>
      </c>
      <c r="H46" s="2">
        <f>IF(F46&gt;0,D46*100000+E46*100+F46,D46*100000+E46*100)</f>
        <v>5305312</v>
      </c>
      <c r="I46" s="6">
        <v>41440</v>
      </c>
      <c r="J46" s="4">
        <v>0.83888888888888891</v>
      </c>
      <c r="K46" s="8">
        <v>42.50333333333333</v>
      </c>
      <c r="L46" s="8">
        <v>-69.671666666666667</v>
      </c>
      <c r="M46">
        <v>255</v>
      </c>
      <c r="N46">
        <v>3</v>
      </c>
      <c r="O46" s="2">
        <v>3</v>
      </c>
      <c r="P46" s="2">
        <v>13.4625</v>
      </c>
      <c r="Q46" s="2">
        <v>32.383499999999998</v>
      </c>
      <c r="R46">
        <v>24.29</v>
      </c>
      <c r="S46">
        <v>9.1999999999999993</v>
      </c>
      <c r="T46">
        <v>280</v>
      </c>
      <c r="U46" s="10">
        <v>1989.1687658238186</v>
      </c>
      <c r="V46" s="2">
        <v>2</v>
      </c>
      <c r="W46" s="10">
        <v>2176.8000000000002</v>
      </c>
      <c r="X46" s="9">
        <v>2</v>
      </c>
      <c r="Y46" s="11">
        <v>7.999062589639899</v>
      </c>
      <c r="Z46" s="2">
        <v>2</v>
      </c>
      <c r="AA46">
        <v>1.1000000000000001</v>
      </c>
      <c r="AB46">
        <v>0.4</v>
      </c>
      <c r="AC46">
        <v>0.4</v>
      </c>
      <c r="AD46">
        <v>0.2</v>
      </c>
      <c r="AE46">
        <v>12</v>
      </c>
    </row>
    <row r="47" spans="1:31">
      <c r="A47" s="2" t="s">
        <v>6</v>
      </c>
      <c r="B47" s="2" t="s">
        <v>2</v>
      </c>
      <c r="C47" s="2" t="str">
        <f t="shared" si="1"/>
        <v>Niskin</v>
      </c>
      <c r="D47" s="1">
        <v>53</v>
      </c>
      <c r="E47" s="1">
        <v>53</v>
      </c>
      <c r="F47" s="1">
        <v>5</v>
      </c>
      <c r="G47" s="3">
        <v>126</v>
      </c>
      <c r="H47" s="2">
        <f>IF(F47&gt;0,D47*100000+E47*100+F47,D47*100000+E47*100)</f>
        <v>5305305</v>
      </c>
      <c r="I47" s="6">
        <v>41440</v>
      </c>
      <c r="J47" s="4">
        <v>0.83888888888888891</v>
      </c>
      <c r="K47" s="8">
        <v>42.50333333333333</v>
      </c>
      <c r="L47" s="8">
        <v>-69.671666666666667</v>
      </c>
      <c r="M47">
        <v>255</v>
      </c>
      <c r="O47" s="2">
        <v>124</v>
      </c>
      <c r="P47" s="2">
        <v>6.4344000000000001</v>
      </c>
      <c r="Q47" s="2">
        <v>33.398099999999999</v>
      </c>
      <c r="R47">
        <v>-999</v>
      </c>
      <c r="S47">
        <v>-999</v>
      </c>
      <c r="T47">
        <v>-999</v>
      </c>
      <c r="U47" s="10">
        <v>2123.9890776218663</v>
      </c>
      <c r="V47" s="2">
        <v>2</v>
      </c>
      <c r="W47" s="10">
        <v>2228.81</v>
      </c>
      <c r="X47" s="9">
        <v>2</v>
      </c>
      <c r="Y47" s="11">
        <v>7.7535164486056942</v>
      </c>
      <c r="Z47" s="2">
        <v>2</v>
      </c>
      <c r="AA47">
        <v>-999</v>
      </c>
      <c r="AB47">
        <v>-999</v>
      </c>
      <c r="AC47">
        <v>-999</v>
      </c>
      <c r="AD47">
        <v>-999</v>
      </c>
      <c r="AE47">
        <v>-999</v>
      </c>
    </row>
    <row r="48" spans="1:31">
      <c r="A48" s="2" t="s">
        <v>6</v>
      </c>
      <c r="B48" s="2" t="s">
        <v>2</v>
      </c>
      <c r="C48" s="2" t="str">
        <f t="shared" si="1"/>
        <v>Niskin</v>
      </c>
      <c r="D48" s="1">
        <v>53</v>
      </c>
      <c r="E48" s="1">
        <v>53</v>
      </c>
      <c r="F48" s="1">
        <v>2</v>
      </c>
      <c r="G48" s="3">
        <v>127</v>
      </c>
      <c r="H48" s="2">
        <f>IF(F48&gt;0,D48*100000+E48*100+F48,D48*100000+E48*100)</f>
        <v>5305302</v>
      </c>
      <c r="I48" s="6">
        <v>41440</v>
      </c>
      <c r="J48" s="4">
        <v>0.83888888888888891</v>
      </c>
      <c r="K48" s="8">
        <v>42.50333333333333</v>
      </c>
      <c r="L48" s="8">
        <v>-69.671666666666667</v>
      </c>
      <c r="M48">
        <v>255</v>
      </c>
      <c r="N48">
        <v>248</v>
      </c>
      <c r="O48" s="2">
        <v>251</v>
      </c>
      <c r="P48" s="2">
        <v>7.5095000000000001</v>
      </c>
      <c r="Q48" s="2">
        <v>33.826799999999999</v>
      </c>
      <c r="R48">
        <v>26.44</v>
      </c>
      <c r="S48">
        <v>5.9</v>
      </c>
      <c r="T48">
        <v>181</v>
      </c>
      <c r="U48" s="10">
        <v>2178.5828844718135</v>
      </c>
      <c r="V48" s="2">
        <v>2</v>
      </c>
      <c r="W48" s="10">
        <v>2247.8200000000002</v>
      </c>
      <c r="X48" s="9">
        <v>2</v>
      </c>
      <c r="Y48" s="11">
        <v>7.6330830599630044</v>
      </c>
      <c r="Z48" s="2">
        <v>2</v>
      </c>
      <c r="AA48">
        <v>18.2</v>
      </c>
      <c r="AB48">
        <v>17.600000000000001</v>
      </c>
      <c r="AC48">
        <v>0.2</v>
      </c>
      <c r="AD48">
        <v>1.3</v>
      </c>
      <c r="AE48">
        <v>2</v>
      </c>
    </row>
    <row r="49" spans="1:31">
      <c r="A49" s="2" t="s">
        <v>6</v>
      </c>
      <c r="B49" s="2" t="s">
        <v>2</v>
      </c>
      <c r="C49" s="2" t="str">
        <f t="shared" si="1"/>
        <v>Niskin</v>
      </c>
      <c r="D49" s="1">
        <v>56</v>
      </c>
      <c r="E49" s="1">
        <v>56</v>
      </c>
      <c r="F49" s="1">
        <v>8</v>
      </c>
      <c r="G49" s="3">
        <v>128</v>
      </c>
      <c r="H49" s="2">
        <f>IF(F49&gt;0,D49*100000+E49*100+F49,D49*100000+E49*100)</f>
        <v>5605608</v>
      </c>
      <c r="I49" s="6">
        <v>41441</v>
      </c>
      <c r="J49" s="4">
        <v>5.6250000000000001E-2</v>
      </c>
      <c r="K49" s="8">
        <v>42.428333333333327</v>
      </c>
      <c r="L49" s="8">
        <v>-70.606666666666655</v>
      </c>
      <c r="M49">
        <v>88</v>
      </c>
      <c r="N49">
        <v>3</v>
      </c>
      <c r="O49" s="2">
        <v>3</v>
      </c>
      <c r="P49" s="2">
        <v>13.9217</v>
      </c>
      <c r="Q49" s="2">
        <v>29.942900000000002</v>
      </c>
      <c r="R49">
        <v>22.31</v>
      </c>
      <c r="S49">
        <v>9.4</v>
      </c>
      <c r="T49">
        <v>288</v>
      </c>
      <c r="U49" s="10">
        <v>1876.808528730136</v>
      </c>
      <c r="V49" s="2">
        <v>2</v>
      </c>
      <c r="W49" s="10">
        <v>1973.16</v>
      </c>
      <c r="X49" s="9">
        <v>2</v>
      </c>
      <c r="Y49" s="11">
        <v>7.9545403913431274</v>
      </c>
      <c r="Z49" s="2">
        <v>2</v>
      </c>
      <c r="AA49">
        <v>3.9</v>
      </c>
      <c r="AB49">
        <v>0.1</v>
      </c>
      <c r="AC49">
        <v>0.6</v>
      </c>
      <c r="AD49">
        <v>0.2</v>
      </c>
      <c r="AE49">
        <v>8</v>
      </c>
    </row>
    <row r="50" spans="1:31">
      <c r="A50" s="2" t="s">
        <v>6</v>
      </c>
      <c r="B50" s="2" t="s">
        <v>2</v>
      </c>
      <c r="C50" s="2" t="str">
        <f t="shared" si="1"/>
        <v>Niskin</v>
      </c>
      <c r="D50" s="1">
        <v>56</v>
      </c>
      <c r="E50" s="1">
        <v>56</v>
      </c>
      <c r="F50" s="1">
        <v>4</v>
      </c>
      <c r="G50" s="3">
        <v>129</v>
      </c>
      <c r="H50" s="2">
        <f>IF(F50&gt;0,D50*100000+E50*100+F50,D50*100000+E50*100)</f>
        <v>5605604</v>
      </c>
      <c r="I50" s="6">
        <v>41441</v>
      </c>
      <c r="J50" s="4">
        <v>5.6250000000000001E-2</v>
      </c>
      <c r="K50" s="8">
        <v>42.428333333333327</v>
      </c>
      <c r="L50" s="8">
        <v>-70.606666666666655</v>
      </c>
      <c r="M50">
        <v>88</v>
      </c>
      <c r="N50">
        <v>40</v>
      </c>
      <c r="O50" s="2">
        <v>40</v>
      </c>
      <c r="P50" s="2">
        <v>7.6703999999999999</v>
      </c>
      <c r="Q50" s="2">
        <v>31.901399999999999</v>
      </c>
      <c r="R50">
        <v>24.91</v>
      </c>
      <c r="S50">
        <v>9.5</v>
      </c>
      <c r="T50">
        <v>290</v>
      </c>
      <c r="U50" s="10">
        <v>2037.3999540338414</v>
      </c>
      <c r="V50" s="2">
        <v>2</v>
      </c>
      <c r="W50" s="10">
        <v>2154.4699999999998</v>
      </c>
      <c r="X50" s="9">
        <v>2</v>
      </c>
      <c r="Y50" s="11">
        <v>7.8229737693953645</v>
      </c>
      <c r="Z50" s="2">
        <v>2</v>
      </c>
      <c r="AA50">
        <v>4.3</v>
      </c>
      <c r="AB50">
        <v>2.4</v>
      </c>
      <c r="AC50">
        <v>1.4</v>
      </c>
      <c r="AD50">
        <v>0.5</v>
      </c>
      <c r="AE50">
        <v>4</v>
      </c>
    </row>
    <row r="51" spans="1:31">
      <c r="A51" s="2" t="s">
        <v>6</v>
      </c>
      <c r="B51" s="2" t="s">
        <v>2</v>
      </c>
      <c r="C51" s="2" t="str">
        <f t="shared" si="1"/>
        <v>Niskin</v>
      </c>
      <c r="D51" s="1">
        <v>56</v>
      </c>
      <c r="E51" s="1">
        <v>56</v>
      </c>
      <c r="F51" s="1">
        <v>2</v>
      </c>
      <c r="G51" s="3">
        <v>130</v>
      </c>
      <c r="H51" s="2">
        <f>IF(F51&gt;0,D51*100000+E51*100+F51,D51*100000+E51*100)</f>
        <v>5605602</v>
      </c>
      <c r="I51" s="6">
        <v>41441</v>
      </c>
      <c r="J51" s="4">
        <v>5.6250000000000001E-2</v>
      </c>
      <c r="K51" s="8">
        <v>42.428333333333327</v>
      </c>
      <c r="L51" s="8">
        <v>-70.606666666666655</v>
      </c>
      <c r="M51">
        <v>88</v>
      </c>
      <c r="N51">
        <v>79</v>
      </c>
      <c r="O51" s="2">
        <v>81</v>
      </c>
      <c r="P51" s="2">
        <v>5.2264999999999997</v>
      </c>
      <c r="Q51" s="2">
        <v>32.485999999999997</v>
      </c>
      <c r="R51">
        <v>25.67</v>
      </c>
      <c r="S51">
        <v>8.9</v>
      </c>
      <c r="T51">
        <v>272</v>
      </c>
      <c r="U51" s="10">
        <v>2095.6216226376009</v>
      </c>
      <c r="V51" s="2">
        <v>2</v>
      </c>
      <c r="W51" s="10">
        <v>2189.3200000000002</v>
      </c>
      <c r="X51" s="9">
        <v>2</v>
      </c>
      <c r="Y51" s="11">
        <v>7.7240544298056122</v>
      </c>
      <c r="Z51" s="2">
        <v>2</v>
      </c>
      <c r="AA51">
        <v>10.3</v>
      </c>
      <c r="AB51">
        <v>7.1</v>
      </c>
      <c r="AC51">
        <v>1.3</v>
      </c>
      <c r="AD51">
        <v>1</v>
      </c>
      <c r="AE51">
        <v>2</v>
      </c>
    </row>
    <row r="52" spans="1:31">
      <c r="A52" s="2" t="s">
        <v>6</v>
      </c>
      <c r="B52" s="2" t="s">
        <v>2</v>
      </c>
      <c r="C52" s="2" t="str">
        <f t="shared" si="1"/>
        <v>Niskin</v>
      </c>
      <c r="D52" s="1">
        <v>58</v>
      </c>
      <c r="E52" s="1">
        <v>58</v>
      </c>
      <c r="F52" s="1">
        <v>8</v>
      </c>
      <c r="G52" s="3">
        <v>131</v>
      </c>
      <c r="H52" s="2">
        <f>IF(F52&gt;0,D52*100000+E52*100+F52,D52*100000+E52*100)</f>
        <v>5805808</v>
      </c>
      <c r="I52" s="6">
        <v>41441</v>
      </c>
      <c r="J52" s="4">
        <v>0.14166666666666666</v>
      </c>
      <c r="K52" s="8">
        <v>42.360000000000007</v>
      </c>
      <c r="L52" s="8">
        <v>-70.461666666666659</v>
      </c>
      <c r="M52">
        <v>71</v>
      </c>
      <c r="N52">
        <v>3</v>
      </c>
      <c r="O52" s="2">
        <v>2.5</v>
      </c>
      <c r="P52" s="2">
        <v>13.833600000000001</v>
      </c>
      <c r="Q52" s="2">
        <v>29.8535</v>
      </c>
      <c r="R52">
        <v>22.59</v>
      </c>
      <c r="S52">
        <v>9.4</v>
      </c>
      <c r="T52">
        <v>288</v>
      </c>
      <c r="U52" s="10">
        <v>1900.7702500772562</v>
      </c>
      <c r="V52" s="2">
        <v>2</v>
      </c>
      <c r="W52" s="10">
        <v>2031.78</v>
      </c>
      <c r="X52" s="9">
        <v>2</v>
      </c>
      <c r="Y52" s="11">
        <v>7.9531369422951093</v>
      </c>
      <c r="Z52" s="2">
        <v>2</v>
      </c>
      <c r="AA52">
        <v>3.3</v>
      </c>
      <c r="AB52">
        <v>0</v>
      </c>
      <c r="AC52">
        <v>0.2</v>
      </c>
      <c r="AD52">
        <v>0.2</v>
      </c>
      <c r="AE52">
        <v>8</v>
      </c>
    </row>
    <row r="53" spans="1:31">
      <c r="A53" s="2" t="s">
        <v>6</v>
      </c>
      <c r="B53" s="2" t="s">
        <v>2</v>
      </c>
      <c r="C53" s="2" t="str">
        <f t="shared" si="1"/>
        <v>Niskin</v>
      </c>
      <c r="D53" s="1">
        <v>58</v>
      </c>
      <c r="E53" s="1">
        <v>58</v>
      </c>
      <c r="F53" s="1">
        <v>5</v>
      </c>
      <c r="G53" s="3">
        <v>132</v>
      </c>
      <c r="H53" s="2">
        <f>IF(F53&gt;0,D53*100000+E53*100+F53,D53*100000+E53*100)</f>
        <v>5805805</v>
      </c>
      <c r="I53" s="6">
        <v>41441</v>
      </c>
      <c r="J53" s="4">
        <v>0.14166666666666666</v>
      </c>
      <c r="K53" s="8">
        <v>42.360000000000007</v>
      </c>
      <c r="L53" s="8">
        <v>-70.461666666666659</v>
      </c>
      <c r="M53">
        <v>71</v>
      </c>
      <c r="N53">
        <v>30</v>
      </c>
      <c r="O53" s="2">
        <v>30</v>
      </c>
      <c r="P53" s="2">
        <v>6.819</v>
      </c>
      <c r="Q53" s="2">
        <v>32.097700000000003</v>
      </c>
      <c r="R53">
        <v>25.16</v>
      </c>
      <c r="S53">
        <v>9.8000000000000007</v>
      </c>
      <c r="T53">
        <v>299</v>
      </c>
      <c r="U53" s="10">
        <v>2051.764797359463</v>
      </c>
      <c r="V53" s="2">
        <v>2</v>
      </c>
      <c r="W53" s="10">
        <v>2166.39</v>
      </c>
      <c r="X53" s="9">
        <v>2</v>
      </c>
      <c r="Y53" s="11">
        <v>7.8163345007490941</v>
      </c>
      <c r="Z53" s="2">
        <v>2</v>
      </c>
      <c r="AA53">
        <v>4.7</v>
      </c>
      <c r="AB53">
        <v>3.1</v>
      </c>
      <c r="AC53">
        <v>0.4</v>
      </c>
      <c r="AD53">
        <v>0.6</v>
      </c>
      <c r="AE53">
        <v>5</v>
      </c>
    </row>
    <row r="54" spans="1:31">
      <c r="A54" s="2" t="s">
        <v>6</v>
      </c>
      <c r="B54" s="2" t="s">
        <v>2</v>
      </c>
      <c r="C54" s="2" t="str">
        <f t="shared" si="1"/>
        <v>Niskin</v>
      </c>
      <c r="D54" s="1">
        <v>58</v>
      </c>
      <c r="E54" s="1">
        <v>58</v>
      </c>
      <c r="F54" s="1">
        <v>2</v>
      </c>
      <c r="G54" s="3">
        <v>133</v>
      </c>
      <c r="H54" s="2">
        <f>IF(F54&gt;0,D54*100000+E54*100+F54,D54*100000+E54*100)</f>
        <v>5805802</v>
      </c>
      <c r="I54" s="6">
        <v>41441</v>
      </c>
      <c r="J54" s="4">
        <v>0.14166666666666666</v>
      </c>
      <c r="K54" s="8">
        <v>42.360000000000007</v>
      </c>
      <c r="L54" s="8">
        <v>-70.461666666666659</v>
      </c>
      <c r="M54">
        <v>71</v>
      </c>
      <c r="N54">
        <v>63</v>
      </c>
      <c r="O54" s="2">
        <v>64</v>
      </c>
      <c r="P54" s="2">
        <v>5.3939000000000004</v>
      </c>
      <c r="Q54" s="2">
        <v>32.446899999999999</v>
      </c>
      <c r="R54">
        <v>25.62</v>
      </c>
      <c r="S54">
        <v>9.1</v>
      </c>
      <c r="T54">
        <v>278</v>
      </c>
      <c r="U54" s="10">
        <v>2091.1020167210736</v>
      </c>
      <c r="V54" s="2">
        <v>3</v>
      </c>
      <c r="W54" s="10">
        <v>2187.0500000000002</v>
      </c>
      <c r="X54" s="9">
        <v>2</v>
      </c>
      <c r="Y54" s="11">
        <v>7.7492037696455487</v>
      </c>
      <c r="Z54" s="2">
        <v>2</v>
      </c>
      <c r="AA54">
        <v>8.1999999999999993</v>
      </c>
      <c r="AB54">
        <v>6.2</v>
      </c>
      <c r="AC54">
        <v>1</v>
      </c>
      <c r="AD54">
        <v>0.8</v>
      </c>
      <c r="AE54">
        <v>2</v>
      </c>
    </row>
    <row r="55" spans="1:31">
      <c r="A55" s="2" t="s">
        <v>6</v>
      </c>
      <c r="B55" s="2" t="s">
        <v>2</v>
      </c>
      <c r="C55" s="2" t="str">
        <f t="shared" si="1"/>
        <v>UW</v>
      </c>
      <c r="D55" s="1">
        <v>59</v>
      </c>
      <c r="E55" s="1">
        <v>59</v>
      </c>
      <c r="F55" s="1">
        <v>-999</v>
      </c>
      <c r="G55" s="3">
        <v>137</v>
      </c>
      <c r="H55" s="2">
        <f>IF(F55&gt;0,D55*100000+E55*100+F55,D55*100000+E55*100)</f>
        <v>5905900</v>
      </c>
      <c r="I55" s="6">
        <v>41441</v>
      </c>
      <c r="J55" s="4">
        <v>0.2076388888888889</v>
      </c>
      <c r="K55" s="8">
        <v>42.31666666666667</v>
      </c>
      <c r="L55" s="8">
        <v>-70.273333333333326</v>
      </c>
      <c r="M55">
        <v>-999</v>
      </c>
      <c r="N55">
        <v>-999</v>
      </c>
      <c r="O55">
        <v>-999</v>
      </c>
      <c r="P55" s="2">
        <v>13.362</v>
      </c>
      <c r="Q55" s="2">
        <v>31.089500000000001</v>
      </c>
      <c r="R55">
        <v>-999</v>
      </c>
      <c r="S55">
        <v>-999</v>
      </c>
      <c r="T55">
        <v>-999</v>
      </c>
      <c r="U55" s="10">
        <v>1937.5494570870037</v>
      </c>
      <c r="V55" s="2">
        <v>2</v>
      </c>
      <c r="W55" s="10">
        <v>2089.29</v>
      </c>
      <c r="X55" s="9">
        <v>2</v>
      </c>
      <c r="Y55" s="11">
        <v>7.9770129855877094</v>
      </c>
      <c r="Z55" s="2">
        <v>2</v>
      </c>
      <c r="AA55">
        <v>-999</v>
      </c>
      <c r="AB55">
        <v>-999</v>
      </c>
      <c r="AC55">
        <v>-999</v>
      </c>
      <c r="AD55">
        <v>-999</v>
      </c>
      <c r="AE55">
        <v>-999</v>
      </c>
    </row>
    <row r="56" spans="1:31">
      <c r="A56" s="2" t="s">
        <v>6</v>
      </c>
      <c r="B56" s="2" t="s">
        <v>2</v>
      </c>
      <c r="C56" s="2" t="str">
        <f t="shared" si="1"/>
        <v>Niskin</v>
      </c>
      <c r="D56" s="1">
        <v>59</v>
      </c>
      <c r="E56" s="1">
        <v>59</v>
      </c>
      <c r="F56" s="1">
        <v>7</v>
      </c>
      <c r="G56" s="3">
        <v>134</v>
      </c>
      <c r="H56" s="2">
        <f>IF(F56&gt;0,D56*100000+E56*100+F56,D56*100000+E56*100)</f>
        <v>5905907</v>
      </c>
      <c r="I56" s="6">
        <v>41441</v>
      </c>
      <c r="J56" s="4">
        <v>0.2076388888888889</v>
      </c>
      <c r="K56" s="8">
        <v>42.31666666666667</v>
      </c>
      <c r="L56" s="8">
        <v>-70.273333333333326</v>
      </c>
      <c r="M56">
        <v>36</v>
      </c>
      <c r="N56">
        <v>3</v>
      </c>
      <c r="O56" s="2">
        <v>2.4</v>
      </c>
      <c r="P56" s="2">
        <v>13.362</v>
      </c>
      <c r="Q56" s="2">
        <v>31.089500000000001</v>
      </c>
      <c r="R56">
        <v>23.31</v>
      </c>
      <c r="S56">
        <v>9.4</v>
      </c>
      <c r="T56">
        <v>286</v>
      </c>
      <c r="U56" s="10">
        <v>1938.5311428115542</v>
      </c>
      <c r="V56" s="2">
        <v>2</v>
      </c>
      <c r="W56" s="10">
        <v>2118.75</v>
      </c>
      <c r="X56" s="9">
        <v>2</v>
      </c>
      <c r="Y56" s="11">
        <v>7.9746539237345173</v>
      </c>
      <c r="Z56" s="2">
        <v>2</v>
      </c>
      <c r="AA56">
        <v>2.7</v>
      </c>
      <c r="AB56">
        <v>0.2</v>
      </c>
      <c r="AC56">
        <v>0.3</v>
      </c>
      <c r="AD56">
        <v>0.1</v>
      </c>
      <c r="AE56">
        <v>6</v>
      </c>
    </row>
    <row r="57" spans="1:31">
      <c r="A57" s="2" t="s">
        <v>6</v>
      </c>
      <c r="B57" s="2" t="s">
        <v>2</v>
      </c>
      <c r="C57" s="2" t="str">
        <f t="shared" si="1"/>
        <v>Niskin</v>
      </c>
      <c r="D57" s="1">
        <v>59</v>
      </c>
      <c r="E57" s="1">
        <v>59</v>
      </c>
      <c r="F57" s="1">
        <v>4</v>
      </c>
      <c r="G57" s="3">
        <v>135</v>
      </c>
      <c r="H57" s="2">
        <f>IF(F57&gt;0,D57*100000+E57*100+F57,D57*100000+E57*100)</f>
        <v>5905904</v>
      </c>
      <c r="I57" s="6">
        <v>41441</v>
      </c>
      <c r="J57" s="4">
        <v>0.2076388888888889</v>
      </c>
      <c r="K57" s="8">
        <v>42.31666666666667</v>
      </c>
      <c r="L57" s="8">
        <v>-70.273333333333326</v>
      </c>
      <c r="M57">
        <v>36</v>
      </c>
      <c r="N57">
        <v>20</v>
      </c>
      <c r="O57" s="2">
        <v>20.399999999999999</v>
      </c>
      <c r="P57" s="2">
        <v>6.7329999999999997</v>
      </c>
      <c r="Q57" s="2">
        <v>32.172899999999998</v>
      </c>
      <c r="R57">
        <v>25.24</v>
      </c>
      <c r="S57">
        <v>9.8000000000000007</v>
      </c>
      <c r="T57">
        <v>299</v>
      </c>
      <c r="U57" s="10">
        <v>2060.7051554993859</v>
      </c>
      <c r="V57" s="2">
        <v>2</v>
      </c>
      <c r="W57" s="10">
        <v>2172.77</v>
      </c>
      <c r="X57" s="9">
        <v>2</v>
      </c>
      <c r="Y57" s="11">
        <v>7.8121389293823906</v>
      </c>
      <c r="Z57" s="2">
        <v>2</v>
      </c>
      <c r="AA57">
        <v>7.3</v>
      </c>
      <c r="AB57">
        <v>4.2</v>
      </c>
      <c r="AC57">
        <v>0.3</v>
      </c>
      <c r="AD57">
        <v>0.6</v>
      </c>
      <c r="AE57">
        <v>4</v>
      </c>
    </row>
    <row r="58" spans="1:31">
      <c r="A58" s="2" t="s">
        <v>6</v>
      </c>
      <c r="B58" s="2" t="s">
        <v>2</v>
      </c>
      <c r="C58" s="2" t="str">
        <f t="shared" si="1"/>
        <v>Niskin</v>
      </c>
      <c r="D58" s="1">
        <v>59</v>
      </c>
      <c r="E58" s="1">
        <v>59</v>
      </c>
      <c r="F58" s="1">
        <v>2</v>
      </c>
      <c r="G58" s="3">
        <v>136</v>
      </c>
      <c r="H58" s="2">
        <f>IF(F58&gt;0,D58*100000+E58*100+F58,D58*100000+E58*100)</f>
        <v>5905902</v>
      </c>
      <c r="I58" s="6">
        <v>41441</v>
      </c>
      <c r="J58" s="4">
        <v>0.2076388888888889</v>
      </c>
      <c r="K58" s="8">
        <v>42.31666666666667</v>
      </c>
      <c r="L58" s="8">
        <v>-70.273333333333326</v>
      </c>
      <c r="M58">
        <v>36</v>
      </c>
      <c r="N58">
        <v>31</v>
      </c>
      <c r="O58" s="2">
        <v>31.7</v>
      </c>
      <c r="P58" s="2">
        <v>6.6923000000000004</v>
      </c>
      <c r="Q58" s="2">
        <v>32.1751</v>
      </c>
      <c r="R58">
        <v>25.25</v>
      </c>
      <c r="S58">
        <v>9.8000000000000007</v>
      </c>
      <c r="T58">
        <v>298</v>
      </c>
      <c r="U58" s="10">
        <v>2062.9593486452832</v>
      </c>
      <c r="V58" s="2">
        <v>3</v>
      </c>
      <c r="W58" s="10">
        <v>2168.94</v>
      </c>
      <c r="X58" s="9">
        <v>2</v>
      </c>
      <c r="Y58" s="11">
        <v>7.8140612236290083</v>
      </c>
      <c r="Z58" s="2">
        <v>2</v>
      </c>
      <c r="AA58">
        <v>5.3</v>
      </c>
      <c r="AB58">
        <v>3.3</v>
      </c>
      <c r="AC58">
        <v>0.2</v>
      </c>
      <c r="AD58">
        <v>0.6</v>
      </c>
      <c r="AE58">
        <v>3</v>
      </c>
    </row>
    <row r="59" spans="1:31">
      <c r="A59" s="2" t="s">
        <v>6</v>
      </c>
      <c r="B59" s="2" t="s">
        <v>2</v>
      </c>
      <c r="C59" s="2" t="str">
        <f t="shared" si="1"/>
        <v>UW</v>
      </c>
      <c r="D59" s="1">
        <v>77</v>
      </c>
      <c r="E59" s="1">
        <v>77</v>
      </c>
      <c r="F59" s="1">
        <v>-999</v>
      </c>
      <c r="G59" s="3">
        <v>141</v>
      </c>
      <c r="H59" s="2">
        <f>IF(F59&gt;0,D59*100000+E59*100+F59,D59*100000+E59*100)</f>
        <v>7707700</v>
      </c>
      <c r="I59" s="6">
        <v>41443</v>
      </c>
      <c r="J59" s="4">
        <v>0.5854166666666667</v>
      </c>
      <c r="K59" s="8">
        <v>39.716666666666669</v>
      </c>
      <c r="L59" s="8">
        <v>-74.00333333333333</v>
      </c>
      <c r="M59">
        <v>-999</v>
      </c>
      <c r="N59">
        <v>-999</v>
      </c>
      <c r="O59">
        <v>-999</v>
      </c>
      <c r="P59" s="2">
        <v>16.982099999999999</v>
      </c>
      <c r="Q59" s="2">
        <v>30.769200000000001</v>
      </c>
      <c r="R59">
        <v>-999</v>
      </c>
      <c r="S59">
        <v>-999</v>
      </c>
      <c r="T59">
        <v>-999</v>
      </c>
      <c r="U59" s="10">
        <v>1892.5492096587584</v>
      </c>
      <c r="V59" s="2">
        <v>2</v>
      </c>
      <c r="W59" s="10">
        <v>2031.65</v>
      </c>
      <c r="X59" s="9">
        <v>2</v>
      </c>
      <c r="Y59" s="11">
        <v>8.0360669545804164</v>
      </c>
      <c r="Z59" s="2">
        <v>2</v>
      </c>
      <c r="AA59">
        <v>-999</v>
      </c>
      <c r="AB59">
        <v>-999</v>
      </c>
      <c r="AC59">
        <v>-999</v>
      </c>
      <c r="AD59">
        <v>-999</v>
      </c>
      <c r="AE59">
        <v>-999</v>
      </c>
    </row>
    <row r="60" spans="1:31">
      <c r="A60" s="2" t="s">
        <v>6</v>
      </c>
      <c r="B60" s="2" t="s">
        <v>2</v>
      </c>
      <c r="C60" s="2" t="str">
        <f t="shared" si="1"/>
        <v>Niskin</v>
      </c>
      <c r="D60" s="1">
        <v>77</v>
      </c>
      <c r="E60" s="1">
        <v>77</v>
      </c>
      <c r="F60" s="1">
        <v>6</v>
      </c>
      <c r="G60" s="3">
        <v>138</v>
      </c>
      <c r="H60" s="2">
        <f>IF(F60&gt;0,D60*100000+E60*100+F60,D60*100000+E60*100)</f>
        <v>7707706</v>
      </c>
      <c r="I60" s="6">
        <v>41443</v>
      </c>
      <c r="J60" s="4">
        <v>0.5854166666666667</v>
      </c>
      <c r="K60" s="8">
        <v>39.716666666666669</v>
      </c>
      <c r="L60" s="8">
        <v>-74.00333333333333</v>
      </c>
      <c r="M60">
        <v>23</v>
      </c>
      <c r="N60">
        <v>4</v>
      </c>
      <c r="O60" s="2">
        <v>4.0999999999999996</v>
      </c>
      <c r="P60" s="2">
        <v>16.982099999999999</v>
      </c>
      <c r="Q60" s="2">
        <v>30.769200000000001</v>
      </c>
      <c r="R60">
        <v>22.57</v>
      </c>
      <c r="S60">
        <v>8.9</v>
      </c>
      <c r="T60">
        <v>270</v>
      </c>
      <c r="U60" s="10">
        <v>1932.99665323471</v>
      </c>
      <c r="V60" s="2">
        <v>2</v>
      </c>
      <c r="W60" s="10">
        <v>2048.7600000000002</v>
      </c>
      <c r="X60" s="9">
        <v>2</v>
      </c>
      <c r="Y60" s="11">
        <v>8.0028456872959097</v>
      </c>
      <c r="Z60" s="2">
        <v>2</v>
      </c>
      <c r="AA60">
        <v>3.4</v>
      </c>
      <c r="AB60">
        <v>0.4</v>
      </c>
      <c r="AC60">
        <v>0.2</v>
      </c>
      <c r="AD60">
        <v>0.1</v>
      </c>
      <c r="AE60">
        <v>5</v>
      </c>
    </row>
    <row r="61" spans="1:31">
      <c r="A61" s="2" t="s">
        <v>6</v>
      </c>
      <c r="B61" s="2" t="s">
        <v>2</v>
      </c>
      <c r="C61" s="2" t="str">
        <f t="shared" si="1"/>
        <v>Niskin</v>
      </c>
      <c r="D61" s="1">
        <v>77</v>
      </c>
      <c r="E61" s="1">
        <v>77</v>
      </c>
      <c r="F61" s="1">
        <v>4</v>
      </c>
      <c r="G61" s="3">
        <v>139</v>
      </c>
      <c r="H61" s="2">
        <f>IF(F61&gt;0,D61*100000+E61*100+F61,D61*100000+E61*100)</f>
        <v>7707704</v>
      </c>
      <c r="I61" s="6">
        <v>41443</v>
      </c>
      <c r="J61" s="4">
        <v>0.5854166666666667</v>
      </c>
      <c r="K61" s="8">
        <v>39.716666666666669</v>
      </c>
      <c r="L61" s="8">
        <v>-74.00333333333333</v>
      </c>
      <c r="M61">
        <v>23</v>
      </c>
      <c r="N61">
        <v>10</v>
      </c>
      <c r="O61" s="2">
        <v>10.4</v>
      </c>
      <c r="P61" s="2">
        <v>14.057499999999999</v>
      </c>
      <c r="Q61" s="2">
        <v>31.6493</v>
      </c>
      <c r="R61">
        <v>23.63</v>
      </c>
      <c r="S61">
        <v>7.3</v>
      </c>
      <c r="T61">
        <v>221</v>
      </c>
      <c r="U61" s="10">
        <v>2026.9725697500617</v>
      </c>
      <c r="V61" s="2">
        <v>3</v>
      </c>
      <c r="W61" s="10">
        <v>2118.83</v>
      </c>
      <c r="X61" s="9">
        <v>2</v>
      </c>
      <c r="Y61" s="11">
        <v>7.8223573901747843</v>
      </c>
      <c r="Z61" s="2">
        <v>2</v>
      </c>
      <c r="AA61">
        <v>3.8</v>
      </c>
      <c r="AB61">
        <v>0.4</v>
      </c>
      <c r="AC61">
        <v>0.3</v>
      </c>
      <c r="AD61">
        <v>0.4</v>
      </c>
      <c r="AE61">
        <v>4</v>
      </c>
    </row>
    <row r="62" spans="1:31">
      <c r="A62" s="2" t="s">
        <v>6</v>
      </c>
      <c r="B62" s="2" t="s">
        <v>2</v>
      </c>
      <c r="C62" s="2" t="str">
        <f t="shared" si="1"/>
        <v>Niskin</v>
      </c>
      <c r="D62" s="1">
        <v>77</v>
      </c>
      <c r="E62" s="1">
        <v>77</v>
      </c>
      <c r="F62" s="1">
        <v>2</v>
      </c>
      <c r="G62" s="3">
        <v>140</v>
      </c>
      <c r="H62" s="2">
        <f>IF(F62&gt;0,D62*100000+E62*100+F62,D62*100000+E62*100)</f>
        <v>7707702</v>
      </c>
      <c r="I62" s="6">
        <v>41443</v>
      </c>
      <c r="J62" s="4">
        <v>0.5854166666666667</v>
      </c>
      <c r="K62" s="8">
        <v>39.716666666666669</v>
      </c>
      <c r="L62" s="8">
        <v>-74.00333333333333</v>
      </c>
      <c r="M62">
        <v>23</v>
      </c>
      <c r="N62">
        <v>17</v>
      </c>
      <c r="O62" s="2">
        <v>17.600000000000001</v>
      </c>
      <c r="P62" s="2">
        <v>13.4123</v>
      </c>
      <c r="Q62" s="2">
        <v>31.642600000000002</v>
      </c>
      <c r="R62">
        <v>23.73</v>
      </c>
      <c r="S62">
        <v>6.9</v>
      </c>
      <c r="T62">
        <v>209</v>
      </c>
      <c r="U62" s="10">
        <v>2040.741886292896</v>
      </c>
      <c r="V62" s="2">
        <v>3</v>
      </c>
      <c r="W62" s="10">
        <v>2129.75</v>
      </c>
      <c r="X62" s="9">
        <v>2</v>
      </c>
      <c r="Y62" s="11">
        <v>7.7935104101170021</v>
      </c>
      <c r="Z62" s="2">
        <v>2</v>
      </c>
      <c r="AA62">
        <v>4.9000000000000004</v>
      </c>
      <c r="AB62">
        <v>0.8</v>
      </c>
      <c r="AC62">
        <v>0.1</v>
      </c>
      <c r="AD62">
        <v>0.4</v>
      </c>
      <c r="AE62">
        <v>3</v>
      </c>
    </row>
    <row r="63" spans="1:31">
      <c r="A63" s="2" t="s">
        <v>6</v>
      </c>
      <c r="B63" s="2" t="s">
        <v>2</v>
      </c>
      <c r="C63" s="2" t="str">
        <f t="shared" si="1"/>
        <v>Niskin</v>
      </c>
      <c r="D63" s="1">
        <v>82</v>
      </c>
      <c r="E63" s="1">
        <v>82</v>
      </c>
      <c r="F63" s="1">
        <v>12</v>
      </c>
      <c r="G63" s="3">
        <v>142</v>
      </c>
      <c r="H63" s="2">
        <f>IF(F63&gt;0,D63*100000+E63*100+F63,D63*100000+E63*100)</f>
        <v>8208212</v>
      </c>
      <c r="I63" s="6">
        <v>41444</v>
      </c>
      <c r="J63" s="4">
        <v>0.15416666666666667</v>
      </c>
      <c r="K63" s="8">
        <v>39.01</v>
      </c>
      <c r="L63" s="8">
        <v>-72.585000000000008</v>
      </c>
      <c r="M63">
        <v>470</v>
      </c>
      <c r="N63">
        <v>3</v>
      </c>
      <c r="O63" s="2">
        <v>2.5</v>
      </c>
      <c r="P63" s="2">
        <v>17.845800000000001</v>
      </c>
      <c r="Q63" s="2">
        <v>32.654499999999999</v>
      </c>
      <c r="R63">
        <v>23.53</v>
      </c>
      <c r="S63">
        <v>8.1</v>
      </c>
      <c r="T63">
        <v>246</v>
      </c>
      <c r="U63" s="10">
        <v>1983.439822173211</v>
      </c>
      <c r="V63" s="2">
        <v>2</v>
      </c>
      <c r="W63" s="10">
        <v>2182.09</v>
      </c>
      <c r="X63" s="9">
        <v>2</v>
      </c>
      <c r="Y63" s="11">
        <v>8.0017697386673614</v>
      </c>
      <c r="Z63" s="2">
        <v>2</v>
      </c>
      <c r="AA63">
        <v>1.5</v>
      </c>
      <c r="AB63">
        <v>0.3</v>
      </c>
      <c r="AC63">
        <v>0</v>
      </c>
      <c r="AD63">
        <v>0.1</v>
      </c>
      <c r="AE63">
        <v>12</v>
      </c>
    </row>
    <row r="64" spans="1:31">
      <c r="A64" s="2" t="s">
        <v>6</v>
      </c>
      <c r="B64" s="2" t="s">
        <v>2</v>
      </c>
      <c r="C64" s="2" t="str">
        <f t="shared" si="1"/>
        <v>Niskin</v>
      </c>
      <c r="D64" s="1">
        <v>82</v>
      </c>
      <c r="E64" s="1">
        <v>82</v>
      </c>
      <c r="F64" s="1">
        <v>4</v>
      </c>
      <c r="G64" s="3">
        <v>143</v>
      </c>
      <c r="H64" s="2">
        <f>IF(F64&gt;0,D64*100000+E64*100+F64,D64*100000+E64*100)</f>
        <v>8208204</v>
      </c>
      <c r="I64" s="6">
        <v>41444</v>
      </c>
      <c r="J64" s="4">
        <v>0.15416666666666667</v>
      </c>
      <c r="K64" s="8">
        <v>39.01</v>
      </c>
      <c r="L64" s="8">
        <v>-72.585000000000008</v>
      </c>
      <c r="M64">
        <v>470</v>
      </c>
      <c r="N64">
        <v>198</v>
      </c>
      <c r="O64" s="2">
        <v>200</v>
      </c>
      <c r="P64" s="2">
        <v>12.7468</v>
      </c>
      <c r="Q64" s="2">
        <v>35.664000000000001</v>
      </c>
      <c r="R64">
        <v>26.98</v>
      </c>
      <c r="S64">
        <v>6.1</v>
      </c>
      <c r="T64">
        <v>187</v>
      </c>
      <c r="U64" s="10">
        <v>2170.7738869732184</v>
      </c>
      <c r="V64" s="2">
        <v>2</v>
      </c>
      <c r="W64" s="10">
        <v>2336.7800000000002</v>
      </c>
      <c r="X64" s="9">
        <v>2</v>
      </c>
      <c r="Y64" s="11">
        <v>7.8696554236881804</v>
      </c>
      <c r="Z64" s="2">
        <v>2</v>
      </c>
      <c r="AA64">
        <v>8.8000000000000007</v>
      </c>
      <c r="AB64">
        <v>15</v>
      </c>
      <c r="AC64">
        <v>0</v>
      </c>
      <c r="AD64">
        <v>1</v>
      </c>
      <c r="AE64">
        <v>4</v>
      </c>
    </row>
    <row r="65" spans="1:31">
      <c r="A65" s="2" t="s">
        <v>6</v>
      </c>
      <c r="B65" s="2" t="s">
        <v>2</v>
      </c>
      <c r="C65" s="2" t="str">
        <f t="shared" si="1"/>
        <v>Niskin</v>
      </c>
      <c r="D65" s="1">
        <v>82</v>
      </c>
      <c r="E65" s="1">
        <v>82</v>
      </c>
      <c r="F65" s="1">
        <v>2</v>
      </c>
      <c r="G65" s="3">
        <v>144</v>
      </c>
      <c r="H65" s="2">
        <f>IF(F65&gt;0,D65*100000+E65*100+F65,D65*100000+E65*100)</f>
        <v>8208202</v>
      </c>
      <c r="I65" s="6">
        <v>41444</v>
      </c>
      <c r="J65" s="4">
        <v>0.15416666666666667</v>
      </c>
      <c r="K65" s="8">
        <v>39.01</v>
      </c>
      <c r="L65" s="8">
        <v>-72.585000000000008</v>
      </c>
      <c r="M65">
        <v>470</v>
      </c>
      <c r="N65">
        <v>459</v>
      </c>
      <c r="O65" s="2">
        <v>463</v>
      </c>
      <c r="P65" s="2">
        <v>6.6698000000000004</v>
      </c>
      <c r="Q65" s="2">
        <v>35.068300000000001</v>
      </c>
      <c r="R65">
        <v>27.54</v>
      </c>
      <c r="S65">
        <v>6.1</v>
      </c>
      <c r="T65">
        <v>187</v>
      </c>
      <c r="U65" s="10">
        <v>2199.352949043232</v>
      </c>
      <c r="V65" s="2">
        <v>2</v>
      </c>
      <c r="W65" s="10">
        <v>2305.2600000000002</v>
      </c>
      <c r="X65" s="9">
        <v>2</v>
      </c>
      <c r="Y65" s="11">
        <v>7.740364850746805</v>
      </c>
      <c r="Z65" s="2">
        <v>2</v>
      </c>
      <c r="AA65">
        <v>15.8</v>
      </c>
      <c r="AB65">
        <v>24</v>
      </c>
      <c r="AC65">
        <v>0</v>
      </c>
      <c r="AD65">
        <v>1.4</v>
      </c>
      <c r="AE65">
        <v>3</v>
      </c>
    </row>
    <row r="66" spans="1:31">
      <c r="A66" s="2" t="s">
        <v>6</v>
      </c>
      <c r="B66" s="2" t="s">
        <v>2</v>
      </c>
      <c r="C66" s="2" t="str">
        <f t="shared" si="1"/>
        <v>Niskin</v>
      </c>
      <c r="D66" s="1">
        <v>83</v>
      </c>
      <c r="E66" s="1">
        <v>83</v>
      </c>
      <c r="F66" s="1">
        <v>12</v>
      </c>
      <c r="G66" s="3">
        <v>145</v>
      </c>
      <c r="H66" s="2">
        <f>IF(F66&gt;0,D66*100000+E66*100+F66,D66*100000+E66*100)</f>
        <v>8308312</v>
      </c>
      <c r="I66" s="6">
        <v>41444</v>
      </c>
      <c r="J66" s="4">
        <v>0.20833333333333334</v>
      </c>
      <c r="K66" s="8">
        <v>39.055</v>
      </c>
      <c r="L66" s="8">
        <v>-72.74666666666667</v>
      </c>
      <c r="M66">
        <v>50</v>
      </c>
      <c r="N66">
        <v>50</v>
      </c>
      <c r="O66" s="2">
        <v>2.8</v>
      </c>
      <c r="P66" s="2">
        <v>16.690300000000001</v>
      </c>
      <c r="Q66" s="2">
        <v>32.194000000000003</v>
      </c>
      <c r="R66">
        <v>-999</v>
      </c>
      <c r="S66">
        <v>-999</v>
      </c>
      <c r="T66">
        <v>-999</v>
      </c>
      <c r="U66" s="10">
        <v>1986.306126858944</v>
      </c>
      <c r="V66" s="2">
        <v>3</v>
      </c>
      <c r="W66" s="10">
        <v>2150.5500000000002</v>
      </c>
      <c r="X66" s="9">
        <v>2</v>
      </c>
      <c r="Y66" s="11">
        <v>7.9720050927205701</v>
      </c>
      <c r="Z66" s="2">
        <v>2</v>
      </c>
      <c r="AA66">
        <v>6.9</v>
      </c>
      <c r="AB66">
        <v>1.3</v>
      </c>
      <c r="AC66">
        <v>1.5</v>
      </c>
      <c r="AD66">
        <v>0.6</v>
      </c>
      <c r="AE66">
        <v>3</v>
      </c>
    </row>
    <row r="67" spans="1:31">
      <c r="A67" s="2" t="s">
        <v>6</v>
      </c>
      <c r="B67" s="2" t="s">
        <v>2</v>
      </c>
      <c r="C67" s="2" t="str">
        <f t="shared" ref="C67:C94" si="2">IF(F67&gt;0,"Niskin","UW")</f>
        <v>Niskin</v>
      </c>
      <c r="D67" s="1">
        <v>83</v>
      </c>
      <c r="E67" s="1">
        <v>83</v>
      </c>
      <c r="F67" s="1">
        <v>5</v>
      </c>
      <c r="G67" s="3">
        <v>146</v>
      </c>
      <c r="H67" s="2">
        <f>IF(F67&gt;0,D67*100000+E67*100+F67,D67*100000+E67*100)</f>
        <v>8308305</v>
      </c>
      <c r="I67" s="6">
        <v>41444</v>
      </c>
      <c r="J67" s="4">
        <v>0.20833333333333334</v>
      </c>
      <c r="K67" s="8">
        <v>39.055</v>
      </c>
      <c r="L67" s="8">
        <v>-72.74666666666667</v>
      </c>
      <c r="M67">
        <v>169</v>
      </c>
      <c r="N67">
        <v>79</v>
      </c>
      <c r="O67" s="2">
        <v>80</v>
      </c>
      <c r="P67" s="2">
        <v>11.2295</v>
      </c>
      <c r="Q67" s="2">
        <v>34.729500000000002</v>
      </c>
      <c r="R67">
        <v>26.54</v>
      </c>
      <c r="S67">
        <v>7.7</v>
      </c>
      <c r="T67">
        <v>233</v>
      </c>
      <c r="U67" s="10">
        <v>2131.2184204292907</v>
      </c>
      <c r="V67" s="2">
        <v>2</v>
      </c>
      <c r="W67" s="10">
        <v>2298.25</v>
      </c>
      <c r="X67" s="9">
        <v>2</v>
      </c>
      <c r="Y67" s="11">
        <v>7.8952402661572814</v>
      </c>
      <c r="Z67" s="2">
        <v>2</v>
      </c>
      <c r="AA67">
        <v>7.7</v>
      </c>
      <c r="AB67">
        <v>7.8</v>
      </c>
      <c r="AC67">
        <v>0.1</v>
      </c>
      <c r="AD67">
        <v>0.7</v>
      </c>
      <c r="AE67">
        <v>5</v>
      </c>
    </row>
    <row r="68" spans="1:31">
      <c r="A68" s="2" t="s">
        <v>6</v>
      </c>
      <c r="B68" s="2" t="s">
        <v>2</v>
      </c>
      <c r="C68" s="2" t="str">
        <f t="shared" si="2"/>
        <v>Niskin</v>
      </c>
      <c r="D68" s="1">
        <v>83</v>
      </c>
      <c r="E68" s="1">
        <v>83</v>
      </c>
      <c r="F68" s="1">
        <v>2</v>
      </c>
      <c r="G68" s="3">
        <v>147</v>
      </c>
      <c r="H68" s="2">
        <f>IF(F68&gt;0,D68*100000+E68*100+F68,D68*100000+E68*100)</f>
        <v>8308302</v>
      </c>
      <c r="I68" s="6">
        <v>41444</v>
      </c>
      <c r="J68" s="4">
        <v>0.20833333333333334</v>
      </c>
      <c r="K68" s="8">
        <v>39.055</v>
      </c>
      <c r="L68" s="8">
        <v>-72.74666666666667</v>
      </c>
      <c r="M68">
        <v>169</v>
      </c>
      <c r="N68">
        <v>162</v>
      </c>
      <c r="O68" s="2">
        <v>163.19999999999999</v>
      </c>
      <c r="P68" s="2">
        <v>13.3467</v>
      </c>
      <c r="Q68" s="2">
        <v>35.705500000000001</v>
      </c>
      <c r="R68">
        <v>26.89</v>
      </c>
      <c r="S68">
        <v>6.5</v>
      </c>
      <c r="T68">
        <v>199</v>
      </c>
      <c r="U68" s="10">
        <v>2164.0154463387489</v>
      </c>
      <c r="V68" s="2">
        <v>3</v>
      </c>
      <c r="W68" s="10">
        <v>2349.9899999999998</v>
      </c>
      <c r="X68" s="9">
        <v>2</v>
      </c>
      <c r="Y68" s="11">
        <v>7.9024072066148863</v>
      </c>
      <c r="Z68" s="2">
        <v>2</v>
      </c>
      <c r="AA68">
        <v>8.1</v>
      </c>
      <c r="AB68">
        <v>11.9</v>
      </c>
      <c r="AC68">
        <v>0.1</v>
      </c>
      <c r="AD68">
        <v>0.8</v>
      </c>
      <c r="AE68">
        <v>3</v>
      </c>
    </row>
    <row r="69" spans="1:31">
      <c r="A69" s="2" t="s">
        <v>6</v>
      </c>
      <c r="B69" s="2" t="s">
        <v>2</v>
      </c>
      <c r="C69" s="2" t="str">
        <f t="shared" si="2"/>
        <v>Niskin</v>
      </c>
      <c r="D69" s="1">
        <v>84</v>
      </c>
      <c r="E69" s="1">
        <v>84</v>
      </c>
      <c r="F69" s="1">
        <v>9</v>
      </c>
      <c r="G69" s="3">
        <v>148</v>
      </c>
      <c r="H69" s="2">
        <f>IF(F69&gt;0,D69*100000+E69*100+F69,D69*100000+E69*100)</f>
        <v>8408409</v>
      </c>
      <c r="I69" s="6">
        <v>41444</v>
      </c>
      <c r="J69" s="4">
        <v>0.37847222222222227</v>
      </c>
      <c r="K69" s="8">
        <v>39.361666666666665</v>
      </c>
      <c r="L69" s="8">
        <v>-73.393333333333345</v>
      </c>
      <c r="M69">
        <v>50</v>
      </c>
      <c r="N69">
        <v>3</v>
      </c>
      <c r="O69" s="2">
        <v>3.3</v>
      </c>
      <c r="P69" s="2">
        <v>16.789000000000001</v>
      </c>
      <c r="Q69" s="2">
        <v>31.8033</v>
      </c>
      <c r="R69">
        <v>23.12</v>
      </c>
      <c r="S69">
        <v>8.3000000000000007</v>
      </c>
      <c r="T69">
        <v>252</v>
      </c>
      <c r="U69" s="10">
        <v>1978.9471525466761</v>
      </c>
      <c r="V69" s="2">
        <v>2</v>
      </c>
      <c r="W69" s="10">
        <v>2129.4499999999998</v>
      </c>
      <c r="X69" s="9">
        <v>2</v>
      </c>
      <c r="Y69" s="11">
        <v>7.9520947530701731</v>
      </c>
      <c r="Z69" s="2">
        <v>2</v>
      </c>
      <c r="AA69">
        <v>4.5</v>
      </c>
      <c r="AB69">
        <v>0.7</v>
      </c>
      <c r="AC69">
        <v>0.5</v>
      </c>
      <c r="AD69">
        <v>0.2</v>
      </c>
      <c r="AE69">
        <v>8</v>
      </c>
    </row>
    <row r="70" spans="1:31">
      <c r="A70" s="2" t="s">
        <v>6</v>
      </c>
      <c r="B70" s="2" t="s">
        <v>2</v>
      </c>
      <c r="C70" s="2" t="str">
        <f t="shared" si="2"/>
        <v>Niskin</v>
      </c>
      <c r="D70" s="1">
        <v>84</v>
      </c>
      <c r="E70" s="1">
        <v>84</v>
      </c>
      <c r="F70" s="1">
        <v>5</v>
      </c>
      <c r="G70" s="3">
        <v>149</v>
      </c>
      <c r="H70" s="2">
        <f>IF(F70&gt;0,D70*100000+E70*100+F70,D70*100000+E70*100)</f>
        <v>8408405</v>
      </c>
      <c r="I70" s="6">
        <v>41444</v>
      </c>
      <c r="J70" s="4">
        <v>0.37847222222222227</v>
      </c>
      <c r="K70" s="8">
        <v>39.361666666666665</v>
      </c>
      <c r="L70" s="8">
        <v>-73.393333333333345</v>
      </c>
      <c r="M70">
        <v>50</v>
      </c>
      <c r="N70">
        <v>20</v>
      </c>
      <c r="O70" s="2">
        <v>20.100000000000001</v>
      </c>
      <c r="P70" s="2">
        <v>7.4691000000000001</v>
      </c>
      <c r="Q70" s="2">
        <v>32.869700000000002</v>
      </c>
      <c r="R70">
        <v>25.7</v>
      </c>
      <c r="S70">
        <v>7.8</v>
      </c>
      <c r="T70">
        <v>237</v>
      </c>
      <c r="U70" s="10">
        <v>2096.4189999212986</v>
      </c>
      <c r="V70" s="2">
        <v>2</v>
      </c>
      <c r="W70" s="10">
        <v>2198.0300000000002</v>
      </c>
      <c r="X70" s="9">
        <v>2</v>
      </c>
      <c r="Y70" s="11">
        <v>7.7690125993216208</v>
      </c>
      <c r="Z70" s="2">
        <v>2</v>
      </c>
      <c r="AA70">
        <v>4</v>
      </c>
      <c r="AB70">
        <v>0.9</v>
      </c>
      <c r="AC70">
        <v>1.4</v>
      </c>
      <c r="AD70">
        <v>0.6</v>
      </c>
      <c r="AE70">
        <v>6</v>
      </c>
    </row>
    <row r="71" spans="1:31">
      <c r="A71" s="2" t="s">
        <v>6</v>
      </c>
      <c r="B71" s="2" t="s">
        <v>2</v>
      </c>
      <c r="C71" s="2" t="str">
        <f t="shared" si="2"/>
        <v>Niskin</v>
      </c>
      <c r="D71" s="1">
        <v>84</v>
      </c>
      <c r="E71" s="1">
        <v>84</v>
      </c>
      <c r="F71" s="1">
        <v>2</v>
      </c>
      <c r="G71" s="3">
        <v>150</v>
      </c>
      <c r="H71" s="2">
        <f>IF(F71&gt;0,D71*100000+E71*100+F71,D71*100000+E71*100)</f>
        <v>8408402</v>
      </c>
      <c r="I71" s="6">
        <v>41444</v>
      </c>
      <c r="J71" s="4">
        <v>0.37847222222222227</v>
      </c>
      <c r="K71" s="8">
        <v>39.361666666666665</v>
      </c>
      <c r="L71" s="8">
        <v>-73.393333333333345</v>
      </c>
      <c r="M71">
        <v>50</v>
      </c>
      <c r="O71" s="2">
        <v>45.8</v>
      </c>
      <c r="P71" s="2">
        <v>7.3113999999999999</v>
      </c>
      <c r="Q71" s="2">
        <v>32.908000000000001</v>
      </c>
      <c r="R71">
        <v>-999</v>
      </c>
      <c r="S71">
        <v>-999</v>
      </c>
      <c r="T71">
        <v>-999</v>
      </c>
      <c r="U71" s="10">
        <v>2100.1123693026102</v>
      </c>
      <c r="V71" s="2">
        <v>2</v>
      </c>
      <c r="W71" s="10">
        <v>2203.0100000000002</v>
      </c>
      <c r="X71" s="9">
        <v>2</v>
      </c>
      <c r="Y71" s="11">
        <v>7.7673438929372356</v>
      </c>
      <c r="Z71" s="2">
        <v>2</v>
      </c>
      <c r="AA71">
        <v>-999</v>
      </c>
      <c r="AB71">
        <v>-999</v>
      </c>
      <c r="AC71">
        <v>-999</v>
      </c>
      <c r="AD71">
        <v>-999</v>
      </c>
      <c r="AE71">
        <v>-999</v>
      </c>
    </row>
    <row r="72" spans="1:31">
      <c r="A72" s="2" t="s">
        <v>6</v>
      </c>
      <c r="B72" s="2" t="s">
        <v>2</v>
      </c>
      <c r="C72" s="2" t="str">
        <f t="shared" si="2"/>
        <v>UW</v>
      </c>
      <c r="D72" s="1">
        <v>108</v>
      </c>
      <c r="E72" s="1">
        <v>112</v>
      </c>
      <c r="F72" s="1">
        <v>-999</v>
      </c>
      <c r="G72" s="3">
        <v>154</v>
      </c>
      <c r="H72" s="2">
        <f>IF(F72&gt;0,D72*100000+E72*100+F72,D72*100000+E72*100)</f>
        <v>10811200</v>
      </c>
      <c r="I72" s="6">
        <v>41445</v>
      </c>
      <c r="J72" s="4">
        <v>0.90902777777777777</v>
      </c>
      <c r="K72" s="8">
        <v>37.998333333333335</v>
      </c>
      <c r="L72" s="8">
        <v>-74.956666666666663</v>
      </c>
      <c r="M72">
        <v>-999</v>
      </c>
      <c r="N72">
        <v>-999</v>
      </c>
      <c r="O72">
        <v>-999</v>
      </c>
      <c r="P72" s="2">
        <v>19.760999999999999</v>
      </c>
      <c r="Q72" s="2">
        <v>32.347099999999998</v>
      </c>
      <c r="R72">
        <v>-999</v>
      </c>
      <c r="S72">
        <v>-999</v>
      </c>
      <c r="T72">
        <v>-999</v>
      </c>
      <c r="U72" s="10">
        <v>1974.1763209318656</v>
      </c>
      <c r="V72" s="2">
        <v>2</v>
      </c>
      <c r="W72" s="10">
        <v>2158.41</v>
      </c>
      <c r="X72" s="9">
        <v>2</v>
      </c>
      <c r="Y72" s="11">
        <v>8.018717626845131</v>
      </c>
      <c r="Z72" s="2">
        <v>2</v>
      </c>
      <c r="AA72">
        <v>-999</v>
      </c>
      <c r="AB72">
        <v>-999</v>
      </c>
      <c r="AC72">
        <v>-999</v>
      </c>
      <c r="AD72">
        <v>-999</v>
      </c>
      <c r="AE72">
        <v>-999</v>
      </c>
    </row>
    <row r="73" spans="1:31">
      <c r="A73" s="2" t="s">
        <v>6</v>
      </c>
      <c r="B73" s="2" t="s">
        <v>2</v>
      </c>
      <c r="C73" s="2" t="str">
        <f t="shared" si="2"/>
        <v>Niskin</v>
      </c>
      <c r="D73" s="1">
        <v>108</v>
      </c>
      <c r="E73" s="1">
        <v>112</v>
      </c>
      <c r="F73" s="1">
        <v>6</v>
      </c>
      <c r="G73" s="3">
        <v>151</v>
      </c>
      <c r="H73" s="2">
        <f>IF(F73&gt;0,D73*100000+E73*100+F73,D73*100000+E73*100)</f>
        <v>10811206</v>
      </c>
      <c r="I73" s="6">
        <v>41445</v>
      </c>
      <c r="J73" s="4">
        <v>0.90902777777777777</v>
      </c>
      <c r="K73" s="8">
        <v>37.998333333333335</v>
      </c>
      <c r="L73" s="8">
        <v>-74.956666666666663</v>
      </c>
      <c r="M73">
        <v>24</v>
      </c>
      <c r="N73">
        <v>4</v>
      </c>
      <c r="O73" s="2">
        <v>3</v>
      </c>
      <c r="P73" s="2">
        <v>19.760999999999999</v>
      </c>
      <c r="Q73" s="2">
        <v>32.347099999999998</v>
      </c>
      <c r="R73">
        <v>22.8</v>
      </c>
      <c r="S73">
        <v>8.4</v>
      </c>
      <c r="T73">
        <v>257</v>
      </c>
      <c r="U73" s="10">
        <v>1980.0217432441029</v>
      </c>
      <c r="V73" s="2">
        <v>2</v>
      </c>
      <c r="W73" s="10">
        <v>2159.87</v>
      </c>
      <c r="X73" s="9">
        <v>2</v>
      </c>
      <c r="Y73" s="11">
        <v>8.0018060055019298</v>
      </c>
      <c r="Z73" s="2">
        <v>2</v>
      </c>
      <c r="AA73">
        <v>1.8</v>
      </c>
      <c r="AB73">
        <v>0.1</v>
      </c>
      <c r="AC73">
        <v>0.3</v>
      </c>
      <c r="AD73">
        <v>0.1</v>
      </c>
      <c r="AE73">
        <v>7</v>
      </c>
    </row>
    <row r="74" spans="1:31">
      <c r="A74" s="2" t="s">
        <v>6</v>
      </c>
      <c r="B74" s="2" t="s">
        <v>2</v>
      </c>
      <c r="C74" s="2" t="str">
        <f t="shared" si="2"/>
        <v>Niskin</v>
      </c>
      <c r="D74" s="1">
        <v>108</v>
      </c>
      <c r="E74" s="1">
        <v>112</v>
      </c>
      <c r="F74" s="1">
        <v>4</v>
      </c>
      <c r="G74" s="3">
        <v>152</v>
      </c>
      <c r="H74" s="2">
        <f>IF(F74&gt;0,D74*100000+E74*100+F74,D74*100000+E74*100)</f>
        <v>10811204</v>
      </c>
      <c r="I74" s="6">
        <v>41445</v>
      </c>
      <c r="J74" s="4">
        <v>0.90902777777777777</v>
      </c>
      <c r="K74" s="8">
        <v>37.998333333333335</v>
      </c>
      <c r="L74" s="8">
        <v>-74.956666666666663</v>
      </c>
      <c r="M74">
        <v>24</v>
      </c>
      <c r="N74">
        <v>10</v>
      </c>
      <c r="O74" s="2">
        <v>10</v>
      </c>
      <c r="P74" s="2">
        <v>19.095600000000001</v>
      </c>
      <c r="Q74" s="2">
        <v>32.327399999999997</v>
      </c>
      <c r="R74">
        <v>23.26</v>
      </c>
      <c r="S74">
        <v>8.6</v>
      </c>
      <c r="T74">
        <v>262</v>
      </c>
      <c r="U74" s="10">
        <v>2034.0651274261659</v>
      </c>
      <c r="V74" s="2">
        <v>2</v>
      </c>
      <c r="W74" s="10">
        <v>2181.02</v>
      </c>
      <c r="X74" s="9">
        <v>2</v>
      </c>
      <c r="Y74" s="11">
        <v>7.9155410000849393</v>
      </c>
      <c r="Z74" s="2">
        <v>2</v>
      </c>
      <c r="AA74">
        <v>1.8</v>
      </c>
      <c r="AB74">
        <v>0</v>
      </c>
      <c r="AC74">
        <v>0.3</v>
      </c>
      <c r="AD74">
        <v>0.2</v>
      </c>
      <c r="AE74">
        <v>5</v>
      </c>
    </row>
    <row r="75" spans="1:31">
      <c r="A75" s="2" t="s">
        <v>6</v>
      </c>
      <c r="B75" s="2" t="s">
        <v>2</v>
      </c>
      <c r="C75" s="2" t="str">
        <f t="shared" si="2"/>
        <v>Niskin</v>
      </c>
      <c r="D75" s="1">
        <v>108</v>
      </c>
      <c r="E75" s="1">
        <v>112</v>
      </c>
      <c r="F75" s="1">
        <v>2</v>
      </c>
      <c r="G75" s="3">
        <v>153</v>
      </c>
      <c r="H75" s="2">
        <f>IF(F75&gt;0,D75*100000+E75*100+F75,D75*100000+E75*100)</f>
        <v>10811202</v>
      </c>
      <c r="I75" s="6">
        <v>41445</v>
      </c>
      <c r="J75" s="4">
        <v>0.90902777777777777</v>
      </c>
      <c r="K75" s="8">
        <v>37.998333333333335</v>
      </c>
      <c r="L75" s="8">
        <v>-74.956666666666663</v>
      </c>
      <c r="M75">
        <v>24</v>
      </c>
      <c r="N75">
        <v>20</v>
      </c>
      <c r="O75" s="2">
        <v>21</v>
      </c>
      <c r="P75" s="2">
        <v>14.077400000000001</v>
      </c>
      <c r="Q75" s="2">
        <v>32.872</v>
      </c>
      <c r="R75">
        <v>24.54</v>
      </c>
      <c r="S75">
        <v>7.4</v>
      </c>
      <c r="T75">
        <v>227</v>
      </c>
      <c r="U75" s="10">
        <v>2057.9222376404623</v>
      </c>
      <c r="V75" s="2">
        <v>2</v>
      </c>
      <c r="W75" s="10">
        <v>2193.31</v>
      </c>
      <c r="X75" s="9">
        <v>2</v>
      </c>
      <c r="Y75" s="11">
        <v>7.8726985880469629</v>
      </c>
      <c r="Z75" s="2">
        <v>2</v>
      </c>
      <c r="AA75">
        <v>2.9</v>
      </c>
      <c r="AB75">
        <v>0.6</v>
      </c>
      <c r="AC75">
        <v>0.5</v>
      </c>
      <c r="AD75">
        <v>0.4</v>
      </c>
      <c r="AE75">
        <v>3</v>
      </c>
    </row>
    <row r="76" spans="1:31">
      <c r="A76" s="2" t="s">
        <v>6</v>
      </c>
      <c r="B76" s="2" t="s">
        <v>2</v>
      </c>
      <c r="C76" s="2" t="str">
        <f t="shared" si="2"/>
        <v>Niskin</v>
      </c>
      <c r="D76" s="1">
        <v>109</v>
      </c>
      <c r="E76" s="1">
        <v>114</v>
      </c>
      <c r="F76" s="1">
        <v>9</v>
      </c>
      <c r="G76" s="3">
        <v>155</v>
      </c>
      <c r="H76" s="2">
        <f>IF(F76&gt;0,D76*100000+E76*100+F76,D76*100000+E76*100)</f>
        <v>10911409</v>
      </c>
      <c r="I76" s="6">
        <v>41446</v>
      </c>
      <c r="J76" s="4">
        <v>4.1666666666666664E-2</v>
      </c>
      <c r="K76" s="8">
        <v>37.841666666666669</v>
      </c>
      <c r="L76" s="8">
        <v>-74.548333333333332</v>
      </c>
      <c r="M76">
        <v>56</v>
      </c>
      <c r="N76">
        <v>4</v>
      </c>
      <c r="O76" s="2">
        <v>3</v>
      </c>
      <c r="P76" s="2">
        <v>19.052399999999999</v>
      </c>
      <c r="Q76" s="2">
        <v>32.3748</v>
      </c>
      <c r="R76">
        <v>23.01</v>
      </c>
      <c r="S76">
        <v>8.3000000000000007</v>
      </c>
      <c r="T76">
        <v>254</v>
      </c>
      <c r="U76" s="10">
        <v>1964.9828039433446</v>
      </c>
      <c r="V76" s="2">
        <v>3</v>
      </c>
      <c r="W76" s="10">
        <v>2145.6999999999998</v>
      </c>
      <c r="X76" s="9">
        <v>2</v>
      </c>
      <c r="Y76" s="11">
        <v>8.035181036584266</v>
      </c>
      <c r="Z76" s="2">
        <v>2</v>
      </c>
      <c r="AA76">
        <v>2.8</v>
      </c>
      <c r="AB76">
        <v>0.2</v>
      </c>
      <c r="AC76">
        <v>0.1</v>
      </c>
      <c r="AD76">
        <v>0.1</v>
      </c>
      <c r="AE76">
        <v>8</v>
      </c>
    </row>
    <row r="77" spans="1:31">
      <c r="A77" s="2" t="s">
        <v>6</v>
      </c>
      <c r="B77" s="2" t="s">
        <v>2</v>
      </c>
      <c r="C77" s="2" t="str">
        <f t="shared" si="2"/>
        <v>Niskin</v>
      </c>
      <c r="D77" s="1">
        <v>109</v>
      </c>
      <c r="E77" s="1">
        <v>114</v>
      </c>
      <c r="F77" s="1">
        <v>5</v>
      </c>
      <c r="G77" s="3">
        <v>156</v>
      </c>
      <c r="H77" s="2">
        <f>IF(F77&gt;0,D77*100000+E77*100+F77,D77*100000+E77*100)</f>
        <v>10911405</v>
      </c>
      <c r="I77" s="6">
        <v>41446</v>
      </c>
      <c r="J77" s="4">
        <v>4.1666666666666664E-2</v>
      </c>
      <c r="K77" s="8">
        <v>37.841666666666669</v>
      </c>
      <c r="L77" s="8">
        <v>-74.548333333333332</v>
      </c>
      <c r="M77">
        <v>56</v>
      </c>
      <c r="N77">
        <v>30</v>
      </c>
      <c r="O77" s="2">
        <v>30</v>
      </c>
      <c r="P77" s="2">
        <v>9.1420999999999992</v>
      </c>
      <c r="Q77" s="2">
        <v>33.427500000000002</v>
      </c>
      <c r="R77">
        <v>25.88</v>
      </c>
      <c r="S77">
        <v>7.8</v>
      </c>
      <c r="T77">
        <v>236</v>
      </c>
      <c r="U77" s="10">
        <v>2106.4480611605086</v>
      </c>
      <c r="V77" s="2">
        <v>3</v>
      </c>
      <c r="W77" s="10">
        <v>2235.36</v>
      </c>
      <c r="X77" s="9">
        <v>2</v>
      </c>
      <c r="Y77" s="11">
        <v>7.8228335554043564</v>
      </c>
      <c r="Z77" s="2">
        <v>2</v>
      </c>
      <c r="AA77">
        <v>3.2</v>
      </c>
      <c r="AB77">
        <v>0.4</v>
      </c>
      <c r="AC77">
        <v>1.4</v>
      </c>
      <c r="AD77">
        <v>0.6</v>
      </c>
      <c r="AE77">
        <v>5</v>
      </c>
    </row>
    <row r="78" spans="1:31">
      <c r="A78" s="2" t="s">
        <v>6</v>
      </c>
      <c r="B78" s="2" t="s">
        <v>2</v>
      </c>
      <c r="C78" s="2" t="str">
        <f t="shared" si="2"/>
        <v>Niskin</v>
      </c>
      <c r="D78" s="1">
        <v>109</v>
      </c>
      <c r="E78" s="1">
        <v>114</v>
      </c>
      <c r="F78" s="1">
        <v>3</v>
      </c>
      <c r="G78" s="3">
        <v>157</v>
      </c>
      <c r="H78" s="2">
        <f>IF(F78&gt;0,D78*100000+E78*100+F78,D78*100000+E78*100)</f>
        <v>10911403</v>
      </c>
      <c r="I78" s="6">
        <v>41446</v>
      </c>
      <c r="J78" s="4">
        <v>4.1666666666666664E-2</v>
      </c>
      <c r="K78" s="8">
        <v>37.841666666666669</v>
      </c>
      <c r="L78" s="8">
        <v>-74.548333333333332</v>
      </c>
      <c r="M78">
        <v>56</v>
      </c>
      <c r="N78">
        <v>50</v>
      </c>
      <c r="O78" s="2">
        <v>52</v>
      </c>
      <c r="P78" s="2">
        <v>9.1338000000000008</v>
      </c>
      <c r="Q78" s="2">
        <v>33.428100000000001</v>
      </c>
      <c r="R78">
        <v>25.88</v>
      </c>
      <c r="S78">
        <v>7.8</v>
      </c>
      <c r="T78">
        <v>237</v>
      </c>
      <c r="U78" s="10">
        <v>2109.8032064055769</v>
      </c>
      <c r="V78" s="2">
        <v>2</v>
      </c>
      <c r="W78" s="10">
        <v>2232.48</v>
      </c>
      <c r="X78" s="9">
        <v>2</v>
      </c>
      <c r="Y78" s="11">
        <v>7.8220829002458814</v>
      </c>
      <c r="Z78" s="2">
        <v>2</v>
      </c>
      <c r="AA78">
        <v>3.2</v>
      </c>
      <c r="AB78">
        <v>0.7</v>
      </c>
      <c r="AC78">
        <v>1.5</v>
      </c>
      <c r="AD78">
        <v>0.6</v>
      </c>
      <c r="AE78">
        <v>2</v>
      </c>
    </row>
    <row r="79" spans="1:31">
      <c r="A79" s="2" t="s">
        <v>6</v>
      </c>
      <c r="B79" s="2" t="s">
        <v>2</v>
      </c>
      <c r="C79" s="2" t="str">
        <f t="shared" si="2"/>
        <v>Niskin</v>
      </c>
      <c r="D79" s="1">
        <v>112</v>
      </c>
      <c r="E79" s="1">
        <v>117</v>
      </c>
      <c r="F79" s="1">
        <v>10</v>
      </c>
      <c r="G79" s="3">
        <v>158</v>
      </c>
      <c r="H79" s="2">
        <f>IF(F79&gt;0,D79*100000+E79*100+F79,D79*100000+E79*100)</f>
        <v>11211710</v>
      </c>
      <c r="I79" s="6">
        <v>41446</v>
      </c>
      <c r="J79" s="4">
        <v>0.12569444444444444</v>
      </c>
      <c r="K79" s="8">
        <v>37.696666666666673</v>
      </c>
      <c r="L79" s="8">
        <v>-74.256666666666661</v>
      </c>
      <c r="M79">
        <v>114</v>
      </c>
      <c r="N79">
        <v>4</v>
      </c>
      <c r="O79" s="2">
        <v>3</v>
      </c>
      <c r="P79" s="2">
        <v>20.9085</v>
      </c>
      <c r="Q79" s="2">
        <v>35.080300000000001</v>
      </c>
      <c r="R79">
        <v>24.59</v>
      </c>
      <c r="S79">
        <v>7.5</v>
      </c>
      <c r="T79">
        <v>229</v>
      </c>
      <c r="U79" s="10">
        <v>2042.5607836461895</v>
      </c>
      <c r="V79" s="2">
        <v>3</v>
      </c>
      <c r="W79" s="10">
        <v>2310.5500000000002</v>
      </c>
      <c r="X79" s="9">
        <v>2</v>
      </c>
      <c r="Y79" s="11">
        <v>8.0974648340760691</v>
      </c>
      <c r="Z79" s="2">
        <v>2</v>
      </c>
      <c r="AA79">
        <v>1.8</v>
      </c>
      <c r="AB79">
        <v>0.2</v>
      </c>
      <c r="AC79">
        <v>0.4</v>
      </c>
      <c r="AD79">
        <v>0</v>
      </c>
      <c r="AE79">
        <v>9</v>
      </c>
    </row>
    <row r="80" spans="1:31">
      <c r="A80" s="2" t="s">
        <v>6</v>
      </c>
      <c r="B80" s="2" t="s">
        <v>2</v>
      </c>
      <c r="C80" s="2" t="str">
        <f t="shared" si="2"/>
        <v>Niskin</v>
      </c>
      <c r="D80" s="1">
        <v>112</v>
      </c>
      <c r="E80" s="1">
        <v>117</v>
      </c>
      <c r="F80" s="1">
        <v>4</v>
      </c>
      <c r="G80" s="3">
        <v>159</v>
      </c>
      <c r="H80" s="2">
        <f>IF(F80&gt;0,D80*100000+E80*100+F80,D80*100000+E80*100)</f>
        <v>11211704</v>
      </c>
      <c r="I80" s="6">
        <v>41446</v>
      </c>
      <c r="J80" s="4">
        <v>0.12569444444444444</v>
      </c>
      <c r="K80" s="8">
        <v>37.696666666666673</v>
      </c>
      <c r="L80" s="8">
        <v>-74.256666666666661</v>
      </c>
      <c r="M80">
        <v>114</v>
      </c>
      <c r="N80">
        <v>50</v>
      </c>
      <c r="O80" s="2">
        <v>50</v>
      </c>
      <c r="P80" s="2">
        <v>14.41</v>
      </c>
      <c r="Q80" s="2">
        <v>35.325400000000002</v>
      </c>
      <c r="R80">
        <v>26.36</v>
      </c>
      <c r="S80">
        <v>7</v>
      </c>
      <c r="T80">
        <v>214</v>
      </c>
      <c r="U80" s="10">
        <v>2139.16763814873</v>
      </c>
      <c r="V80" s="2">
        <v>2</v>
      </c>
      <c r="W80" s="10">
        <v>2325.25</v>
      </c>
      <c r="X80" s="9">
        <v>2</v>
      </c>
      <c r="Y80" s="11">
        <v>7.9414586845505957</v>
      </c>
      <c r="Z80" s="2">
        <v>2</v>
      </c>
      <c r="AA80">
        <v>2.9</v>
      </c>
      <c r="AB80">
        <v>6.1</v>
      </c>
      <c r="AC80">
        <v>0.1</v>
      </c>
      <c r="AD80">
        <v>0.5</v>
      </c>
      <c r="AE80">
        <v>4</v>
      </c>
    </row>
    <row r="81" spans="1:31">
      <c r="A81" s="2" t="s">
        <v>6</v>
      </c>
      <c r="B81" s="2" t="s">
        <v>2</v>
      </c>
      <c r="C81" s="2" t="str">
        <f t="shared" si="2"/>
        <v>Niskin</v>
      </c>
      <c r="D81" s="1">
        <v>112</v>
      </c>
      <c r="E81" s="1">
        <v>117</v>
      </c>
      <c r="F81" s="1">
        <v>2</v>
      </c>
      <c r="G81" s="3">
        <v>160</v>
      </c>
      <c r="H81" s="2">
        <f>IF(F81&gt;0,D81*100000+E81*100+F81,D81*100000+E81*100)</f>
        <v>11211702</v>
      </c>
      <c r="I81" s="6">
        <v>41446</v>
      </c>
      <c r="J81" s="4">
        <v>0.12569444444444444</v>
      </c>
      <c r="K81" s="8">
        <v>37.696666666666673</v>
      </c>
      <c r="L81" s="8">
        <v>-74.256666666666661</v>
      </c>
      <c r="M81">
        <v>114</v>
      </c>
      <c r="N81">
        <v>109</v>
      </c>
      <c r="O81" s="2">
        <v>110</v>
      </c>
      <c r="P81" s="2">
        <v>13.6226</v>
      </c>
      <c r="Q81" s="2">
        <v>35.723700000000001</v>
      </c>
      <c r="R81">
        <v>26.84</v>
      </c>
      <c r="S81">
        <v>6.2</v>
      </c>
      <c r="T81">
        <v>188</v>
      </c>
      <c r="U81" s="10">
        <v>2173.6266190884285</v>
      </c>
      <c r="V81" s="2">
        <v>2</v>
      </c>
      <c r="W81" s="10">
        <v>2346</v>
      </c>
      <c r="X81" s="9">
        <v>2</v>
      </c>
      <c r="Y81" s="11">
        <v>7.8918525466053469</v>
      </c>
      <c r="Z81" s="2">
        <v>2</v>
      </c>
      <c r="AA81">
        <v>8.3000000000000007</v>
      </c>
      <c r="AB81">
        <v>13.4</v>
      </c>
      <c r="AC81">
        <v>0.5</v>
      </c>
      <c r="AD81">
        <v>0.8</v>
      </c>
      <c r="AE81">
        <v>3</v>
      </c>
    </row>
    <row r="82" spans="1:31">
      <c r="A82" s="2" t="s">
        <v>6</v>
      </c>
      <c r="B82" s="2" t="s">
        <v>2</v>
      </c>
      <c r="C82" s="2" t="str">
        <f t="shared" si="2"/>
        <v>UW</v>
      </c>
      <c r="D82" s="1">
        <v>149</v>
      </c>
      <c r="E82" s="1">
        <v>164</v>
      </c>
      <c r="F82" s="1">
        <v>-999</v>
      </c>
      <c r="G82" s="3">
        <v>105</v>
      </c>
      <c r="H82" s="2">
        <f>IF(F82&gt;0,D82*100000+E82*100+F82,D82*100000+E82*100)</f>
        <v>14916400</v>
      </c>
      <c r="I82" s="6">
        <v>41448</v>
      </c>
      <c r="J82" s="4">
        <v>0.63750000000000007</v>
      </c>
      <c r="K82" s="8">
        <v>35.993333333333332</v>
      </c>
      <c r="L82" s="8">
        <v>-74.67</v>
      </c>
      <c r="M82">
        <v>-999</v>
      </c>
      <c r="N82">
        <v>-999</v>
      </c>
      <c r="O82">
        <v>-999</v>
      </c>
      <c r="P82" s="2">
        <v>22.782499999999999</v>
      </c>
      <c r="Q82" s="2">
        <v>32.404200000000003</v>
      </c>
      <c r="R82">
        <v>-999</v>
      </c>
      <c r="S82">
        <v>-999</v>
      </c>
      <c r="T82">
        <v>-999</v>
      </c>
      <c r="U82" s="10">
        <v>1968.2587732818199</v>
      </c>
      <c r="V82" s="2">
        <v>3</v>
      </c>
      <c r="W82" s="10">
        <v>2169.5100000000002</v>
      </c>
      <c r="X82" s="9">
        <v>2</v>
      </c>
      <c r="Y82" s="11">
        <v>8.0754176037098837</v>
      </c>
      <c r="Z82" s="2">
        <v>2</v>
      </c>
      <c r="AA82">
        <v>-999</v>
      </c>
      <c r="AB82">
        <v>-999</v>
      </c>
      <c r="AC82">
        <v>-999</v>
      </c>
      <c r="AD82">
        <v>-999</v>
      </c>
      <c r="AE82">
        <v>-999</v>
      </c>
    </row>
    <row r="83" spans="1:31">
      <c r="A83" s="2" t="s">
        <v>6</v>
      </c>
      <c r="B83" s="2" t="s">
        <v>2</v>
      </c>
      <c r="C83" s="2" t="str">
        <f t="shared" si="2"/>
        <v>Niskin</v>
      </c>
      <c r="D83" s="1">
        <v>149</v>
      </c>
      <c r="E83" s="1">
        <v>164</v>
      </c>
      <c r="F83" s="1">
        <v>12</v>
      </c>
      <c r="G83" s="3">
        <v>101</v>
      </c>
      <c r="H83" s="2">
        <f>IF(F83&gt;0,D83*100000+E83*100+F83,D83*100000+E83*100)</f>
        <v>14916412</v>
      </c>
      <c r="I83" s="6">
        <v>41448</v>
      </c>
      <c r="J83" s="4">
        <v>0.63750000000000007</v>
      </c>
      <c r="K83" s="8">
        <v>35.993333333333332</v>
      </c>
      <c r="L83" s="8">
        <v>-74.67</v>
      </c>
      <c r="M83">
        <v>1200</v>
      </c>
      <c r="N83">
        <v>3</v>
      </c>
      <c r="O83" s="2">
        <v>3.6</v>
      </c>
      <c r="P83" s="2">
        <v>22.782499999999999</v>
      </c>
      <c r="Q83" s="2">
        <v>32.404200000000003</v>
      </c>
      <c r="R83">
        <v>22.04</v>
      </c>
      <c r="S83">
        <v>7.9</v>
      </c>
      <c r="T83">
        <v>242</v>
      </c>
      <c r="U83" s="10">
        <v>1956.2396409430596</v>
      </c>
      <c r="V83" s="2">
        <v>2</v>
      </c>
      <c r="W83" s="10">
        <v>2172.83</v>
      </c>
      <c r="X83" s="9">
        <v>2</v>
      </c>
      <c r="Y83" s="11">
        <v>8.0721240209093477</v>
      </c>
      <c r="Z83" s="2">
        <v>2</v>
      </c>
      <c r="AA83">
        <v>0.7</v>
      </c>
      <c r="AB83">
        <v>0</v>
      </c>
      <c r="AC83">
        <v>0.7</v>
      </c>
      <c r="AD83">
        <v>0.1</v>
      </c>
      <c r="AE83">
        <v>12</v>
      </c>
    </row>
    <row r="84" spans="1:31">
      <c r="A84" s="2" t="s">
        <v>6</v>
      </c>
      <c r="B84" s="2" t="s">
        <v>2</v>
      </c>
      <c r="C84" s="2" t="str">
        <f t="shared" si="2"/>
        <v>Niskin</v>
      </c>
      <c r="D84" s="1">
        <v>149</v>
      </c>
      <c r="E84" s="1">
        <v>164</v>
      </c>
      <c r="F84" s="1">
        <v>4</v>
      </c>
      <c r="G84" s="3">
        <v>102</v>
      </c>
      <c r="H84" s="2">
        <f>IF(F84&gt;0,D84*100000+E84*100+F84,D84*100000+E84*100)</f>
        <v>14916404</v>
      </c>
      <c r="I84" s="6">
        <v>41448</v>
      </c>
      <c r="J84" s="4">
        <v>0.63750000000000007</v>
      </c>
      <c r="K84" s="8">
        <v>35.993333333333332</v>
      </c>
      <c r="L84" s="8">
        <v>-74.67</v>
      </c>
      <c r="M84">
        <v>1200</v>
      </c>
      <c r="N84">
        <v>198</v>
      </c>
      <c r="O84" s="2">
        <v>198</v>
      </c>
      <c r="P84" s="2">
        <v>12.474299999999999</v>
      </c>
      <c r="Q84" s="2">
        <v>35.619</v>
      </c>
      <c r="R84">
        <v>27</v>
      </c>
      <c r="S84">
        <v>5.5</v>
      </c>
      <c r="T84">
        <v>167</v>
      </c>
      <c r="U84" s="10">
        <v>2191.042386388146</v>
      </c>
      <c r="V84" s="2">
        <v>2</v>
      </c>
      <c r="W84" s="10">
        <v>2335.4699999999998</v>
      </c>
      <c r="X84" s="9">
        <v>2</v>
      </c>
      <c r="Y84" s="11">
        <v>7.8287127982560785</v>
      </c>
      <c r="Z84" s="2">
        <v>2</v>
      </c>
      <c r="AA84">
        <v>8.5</v>
      </c>
      <c r="AB84">
        <v>18.2</v>
      </c>
      <c r="AC84">
        <v>0.1</v>
      </c>
      <c r="AD84">
        <v>1.1000000000000001</v>
      </c>
      <c r="AE84">
        <v>4</v>
      </c>
    </row>
    <row r="85" spans="1:31">
      <c r="A85" s="2" t="s">
        <v>6</v>
      </c>
      <c r="B85" s="2" t="s">
        <v>2</v>
      </c>
      <c r="C85" s="2" t="str">
        <f t="shared" si="2"/>
        <v>Niskin</v>
      </c>
      <c r="D85" s="1">
        <v>149</v>
      </c>
      <c r="E85" s="1">
        <v>164</v>
      </c>
      <c r="F85" s="1">
        <v>2</v>
      </c>
      <c r="G85" s="3">
        <v>103</v>
      </c>
      <c r="H85" s="2">
        <f>IF(F85&gt;0,D85*100000+E85*100+F85,D85*100000+E85*100)</f>
        <v>14916402</v>
      </c>
      <c r="I85" s="6">
        <v>41448</v>
      </c>
      <c r="J85" s="4">
        <v>0.63750000000000007</v>
      </c>
      <c r="K85" s="8">
        <v>35.993333333333332</v>
      </c>
      <c r="L85" s="8">
        <v>-74.67</v>
      </c>
      <c r="M85">
        <v>1200</v>
      </c>
      <c r="N85">
        <v>502</v>
      </c>
      <c r="O85" s="2">
        <v>505.6</v>
      </c>
      <c r="P85" s="2">
        <v>6.2259000000000002</v>
      </c>
      <c r="Q85" s="2">
        <v>35.06</v>
      </c>
      <c r="R85">
        <v>27.59</v>
      </c>
      <c r="S85">
        <v>6.5</v>
      </c>
      <c r="T85">
        <v>199</v>
      </c>
      <c r="U85" s="10">
        <v>2208.1907083520964</v>
      </c>
      <c r="V85" s="2">
        <v>2</v>
      </c>
      <c r="W85" s="10">
        <v>2307.31</v>
      </c>
      <c r="X85" s="9">
        <v>2</v>
      </c>
      <c r="Y85" s="11">
        <v>7.742223423309011</v>
      </c>
      <c r="Z85" s="2">
        <v>2</v>
      </c>
      <c r="AA85">
        <v>14.7</v>
      </c>
      <c r="AB85">
        <v>20.399999999999999</v>
      </c>
      <c r="AC85">
        <v>0.2</v>
      </c>
      <c r="AD85">
        <v>1.3</v>
      </c>
      <c r="AE85">
        <v>1</v>
      </c>
    </row>
    <row r="86" spans="1:31">
      <c r="A86" s="2" t="s">
        <v>6</v>
      </c>
      <c r="B86" s="2" t="s">
        <v>2</v>
      </c>
      <c r="C86" s="2" t="str">
        <f t="shared" si="2"/>
        <v>Niskin</v>
      </c>
      <c r="D86" s="1">
        <v>150</v>
      </c>
      <c r="E86" s="1">
        <v>166</v>
      </c>
      <c r="F86" s="1">
        <v>12</v>
      </c>
      <c r="G86" s="3">
        <v>106</v>
      </c>
      <c r="H86" s="2">
        <f>IF(F86&gt;0,D86*100000+E86*100+F86,D86*100000+E86*100)</f>
        <v>15016612</v>
      </c>
      <c r="I86" s="6">
        <v>41448</v>
      </c>
      <c r="J86" s="4">
        <v>0.70972222222222225</v>
      </c>
      <c r="K86" s="8">
        <v>35.998333333333335</v>
      </c>
      <c r="L86" s="8">
        <v>-74.776666666666671</v>
      </c>
      <c r="M86">
        <v>389</v>
      </c>
      <c r="N86">
        <v>3</v>
      </c>
      <c r="O86" s="2">
        <v>3</v>
      </c>
      <c r="P86" s="2">
        <v>23.1114</v>
      </c>
      <c r="Q86" s="2">
        <v>32.351100000000002</v>
      </c>
      <c r="R86">
        <v>21.91</v>
      </c>
      <c r="S86">
        <v>8</v>
      </c>
      <c r="T86">
        <v>245</v>
      </c>
      <c r="U86" s="10">
        <v>1950.2004339173445</v>
      </c>
      <c r="V86" s="2">
        <v>2</v>
      </c>
      <c r="W86" s="10">
        <v>2179.37</v>
      </c>
      <c r="X86" s="9">
        <v>2</v>
      </c>
      <c r="Y86" s="11">
        <v>8.0872069443200036</v>
      </c>
      <c r="Z86" s="2">
        <v>2</v>
      </c>
      <c r="AA86">
        <v>2.4</v>
      </c>
      <c r="AB86">
        <v>0.2</v>
      </c>
      <c r="AC86">
        <v>0.2</v>
      </c>
      <c r="AD86">
        <v>0.1</v>
      </c>
      <c r="AE86">
        <v>11</v>
      </c>
    </row>
    <row r="87" spans="1:31">
      <c r="A87" s="2" t="s">
        <v>6</v>
      </c>
      <c r="B87" s="2" t="s">
        <v>2</v>
      </c>
      <c r="C87" s="2" t="str">
        <f t="shared" si="2"/>
        <v>Niskin</v>
      </c>
      <c r="D87" s="1">
        <v>150</v>
      </c>
      <c r="E87" s="1">
        <v>166</v>
      </c>
      <c r="F87" s="1">
        <v>4</v>
      </c>
      <c r="G87" s="3">
        <v>108</v>
      </c>
      <c r="H87" s="2">
        <f>IF(F87&gt;0,D87*100000+E87*100+F87,D87*100000+E87*100)</f>
        <v>15016604</v>
      </c>
      <c r="I87" s="6">
        <v>41448</v>
      </c>
      <c r="J87" s="4">
        <v>0.70972222222222225</v>
      </c>
      <c r="K87" s="8">
        <v>35.998333333333335</v>
      </c>
      <c r="L87" s="8">
        <v>-74.776666666666671</v>
      </c>
      <c r="M87">
        <v>389</v>
      </c>
      <c r="N87">
        <v>148</v>
      </c>
      <c r="O87" s="2">
        <v>149</v>
      </c>
      <c r="P87" s="2">
        <v>13.481400000000001</v>
      </c>
      <c r="Q87" s="2">
        <v>35.674799999999998</v>
      </c>
      <c r="R87">
        <v>26.84</v>
      </c>
      <c r="S87">
        <v>6.5</v>
      </c>
      <c r="T87">
        <v>198</v>
      </c>
      <c r="U87" s="10">
        <v>2160.0184317445837</v>
      </c>
      <c r="V87" s="2">
        <v>2</v>
      </c>
      <c r="W87" s="10">
        <v>2342.08</v>
      </c>
      <c r="X87" s="9">
        <v>2</v>
      </c>
      <c r="Y87" s="11">
        <v>7.903290080926701</v>
      </c>
      <c r="Z87" s="2">
        <v>2</v>
      </c>
      <c r="AA87">
        <v>5.0999999999999996</v>
      </c>
      <c r="AB87">
        <v>11.7</v>
      </c>
      <c r="AC87">
        <v>0.4</v>
      </c>
      <c r="AD87">
        <v>0.8</v>
      </c>
      <c r="AE87">
        <v>4</v>
      </c>
    </row>
    <row r="88" spans="1:31">
      <c r="A88" s="2" t="s">
        <v>6</v>
      </c>
      <c r="B88" s="2" t="s">
        <v>2</v>
      </c>
      <c r="C88" s="2" t="str">
        <f t="shared" si="2"/>
        <v>Niskin</v>
      </c>
      <c r="D88" s="1">
        <v>150</v>
      </c>
      <c r="E88" s="1">
        <v>166</v>
      </c>
      <c r="F88" s="1">
        <v>2</v>
      </c>
      <c r="G88" s="3">
        <v>109</v>
      </c>
      <c r="H88" s="2">
        <f>IF(F88&gt;0,D88*100000+E88*100+F88,D88*100000+E88*100)</f>
        <v>15016602</v>
      </c>
      <c r="I88" s="6">
        <v>41448</v>
      </c>
      <c r="J88" s="4">
        <v>0.70972222222222225</v>
      </c>
      <c r="K88" s="8">
        <v>35.998333333333335</v>
      </c>
      <c r="L88" s="8">
        <v>-74.776666666666671</v>
      </c>
      <c r="M88">
        <v>389</v>
      </c>
      <c r="N88">
        <v>370</v>
      </c>
      <c r="O88" s="2">
        <v>360</v>
      </c>
      <c r="P88" s="2">
        <v>7.6967999999999996</v>
      </c>
      <c r="Q88" s="2">
        <v>35.119900000000001</v>
      </c>
      <c r="R88">
        <v>27.45</v>
      </c>
      <c r="S88">
        <v>5.5</v>
      </c>
      <c r="T88">
        <v>167</v>
      </c>
      <c r="U88" s="10">
        <v>2204.8854487846297</v>
      </c>
      <c r="V88" s="2">
        <v>2</v>
      </c>
      <c r="W88" s="10">
        <v>2315.2800000000002</v>
      </c>
      <c r="X88" s="9">
        <v>2</v>
      </c>
      <c r="Y88" s="11">
        <v>7.7284543879626622</v>
      </c>
      <c r="Z88" s="2">
        <v>2</v>
      </c>
      <c r="AA88">
        <v>14.2</v>
      </c>
      <c r="AB88">
        <v>22.9</v>
      </c>
      <c r="AC88">
        <v>0.3</v>
      </c>
      <c r="AD88">
        <v>1.6</v>
      </c>
      <c r="AE88">
        <v>1</v>
      </c>
    </row>
    <row r="89" spans="1:31">
      <c r="A89" s="2" t="s">
        <v>6</v>
      </c>
      <c r="B89" s="2" t="s">
        <v>2</v>
      </c>
      <c r="C89" s="2" t="str">
        <f t="shared" si="2"/>
        <v>Niskin</v>
      </c>
      <c r="D89" s="1">
        <v>151</v>
      </c>
      <c r="E89" s="1">
        <v>168</v>
      </c>
      <c r="F89" s="1">
        <v>6</v>
      </c>
      <c r="G89" s="3">
        <v>110</v>
      </c>
      <c r="H89" s="2">
        <f>IF(F89&gt;0,D89*100000+E89*100+F89,D89*100000+E89*100)</f>
        <v>15116806</v>
      </c>
      <c r="I89" s="6">
        <v>41448</v>
      </c>
      <c r="J89" s="4">
        <v>0.82152777777777775</v>
      </c>
      <c r="K89" s="8">
        <v>36.666666666666664</v>
      </c>
      <c r="L89" s="8">
        <v>-75.178333333333327</v>
      </c>
      <c r="M89">
        <v>35</v>
      </c>
      <c r="N89">
        <v>3</v>
      </c>
      <c r="O89" s="2">
        <v>3</v>
      </c>
      <c r="P89" s="2">
        <v>22.2134</v>
      </c>
      <c r="Q89" s="2">
        <v>32.947800000000001</v>
      </c>
      <c r="R89">
        <v>22.61</v>
      </c>
      <c r="S89">
        <v>7.5</v>
      </c>
      <c r="T89">
        <v>228</v>
      </c>
      <c r="U89" s="10">
        <v>2005.3164058919597</v>
      </c>
      <c r="V89" s="2">
        <v>3</v>
      </c>
      <c r="W89" s="10">
        <v>2213.5100000000002</v>
      </c>
      <c r="X89" s="9">
        <v>2</v>
      </c>
      <c r="Y89" s="11">
        <v>8.0214180996142943</v>
      </c>
      <c r="Z89" s="2">
        <v>2</v>
      </c>
      <c r="AA89">
        <v>0.4</v>
      </c>
      <c r="AB89">
        <v>0</v>
      </c>
      <c r="AC89">
        <v>0.5</v>
      </c>
      <c r="AD89">
        <v>0.1</v>
      </c>
      <c r="AE89">
        <v>7</v>
      </c>
    </row>
    <row r="90" spans="1:31">
      <c r="A90" s="2" t="s">
        <v>6</v>
      </c>
      <c r="B90" s="2" t="s">
        <v>2</v>
      </c>
      <c r="C90" s="2" t="str">
        <f t="shared" si="2"/>
        <v>Niskin</v>
      </c>
      <c r="D90" s="1">
        <v>151</v>
      </c>
      <c r="E90" s="1">
        <v>168</v>
      </c>
      <c r="F90" s="1">
        <v>4</v>
      </c>
      <c r="G90" s="3">
        <v>111</v>
      </c>
      <c r="H90" s="2">
        <f>IF(F90&gt;0,D90*100000+E90*100+F90,D90*100000+E90*100)</f>
        <v>15116804</v>
      </c>
      <c r="I90" s="6">
        <v>41448</v>
      </c>
      <c r="J90" s="4">
        <v>0.82152777777777775</v>
      </c>
      <c r="K90" s="8">
        <v>36.666666666666664</v>
      </c>
      <c r="L90" s="8">
        <v>-75.178333333333327</v>
      </c>
      <c r="M90">
        <v>35</v>
      </c>
      <c r="N90">
        <v>20</v>
      </c>
      <c r="O90" s="2">
        <v>20</v>
      </c>
      <c r="P90" s="2">
        <v>14.5181</v>
      </c>
      <c r="Q90" s="2">
        <v>33.601399999999998</v>
      </c>
      <c r="R90">
        <v>25.02</v>
      </c>
      <c r="S90">
        <v>7.7</v>
      </c>
      <c r="T90">
        <v>236</v>
      </c>
      <c r="U90" s="10">
        <v>2083.9775103124048</v>
      </c>
      <c r="V90" s="2">
        <v>3</v>
      </c>
      <c r="W90" s="10">
        <v>2239.12</v>
      </c>
      <c r="X90" s="9">
        <v>2</v>
      </c>
      <c r="Y90" s="11">
        <v>7.9087869666652519</v>
      </c>
      <c r="Z90" s="2">
        <v>2</v>
      </c>
      <c r="AA90">
        <v>2.5</v>
      </c>
      <c r="AB90">
        <v>0</v>
      </c>
      <c r="AC90">
        <v>0</v>
      </c>
      <c r="AD90">
        <v>0.2</v>
      </c>
      <c r="AE90">
        <v>4</v>
      </c>
    </row>
    <row r="91" spans="1:31">
      <c r="A91" s="2" t="s">
        <v>6</v>
      </c>
      <c r="B91" s="2" t="s">
        <v>2</v>
      </c>
      <c r="C91" s="2" t="str">
        <f t="shared" si="2"/>
        <v>Niskin</v>
      </c>
      <c r="D91" s="1">
        <v>151</v>
      </c>
      <c r="E91" s="1">
        <v>168</v>
      </c>
      <c r="F91" s="1">
        <v>2</v>
      </c>
      <c r="G91" s="3">
        <v>112</v>
      </c>
      <c r="H91" s="2">
        <f>IF(F91&gt;0,D91*100000+E91*100+F91,D91*100000+E91*100)</f>
        <v>15116802</v>
      </c>
      <c r="I91" s="6">
        <v>41448</v>
      </c>
      <c r="J91" s="4">
        <v>0.82152777777777775</v>
      </c>
      <c r="K91" s="8">
        <v>36.666666666666664</v>
      </c>
      <c r="L91" s="8">
        <v>-75.178333333333327</v>
      </c>
      <c r="M91">
        <v>35</v>
      </c>
      <c r="N91">
        <v>32</v>
      </c>
      <c r="O91" s="2">
        <v>32</v>
      </c>
      <c r="P91" s="2">
        <v>14.2746</v>
      </c>
      <c r="Q91" s="2">
        <v>33.814900000000002</v>
      </c>
      <c r="R91">
        <v>25.23</v>
      </c>
      <c r="S91">
        <v>7.7</v>
      </c>
      <c r="T91">
        <v>235</v>
      </c>
      <c r="U91" s="10">
        <v>2089.3008644104648</v>
      </c>
      <c r="V91" s="2">
        <v>2</v>
      </c>
      <c r="W91" s="10">
        <v>2241.9699999999998</v>
      </c>
      <c r="X91" s="9">
        <v>2</v>
      </c>
      <c r="Y91" s="11">
        <v>7.9183053357302997</v>
      </c>
      <c r="Z91" s="2">
        <v>2</v>
      </c>
      <c r="AA91">
        <v>4.5</v>
      </c>
      <c r="AB91">
        <v>0.4</v>
      </c>
      <c r="AC91">
        <v>0.5</v>
      </c>
      <c r="AD91">
        <v>0.3</v>
      </c>
      <c r="AE91">
        <v>3</v>
      </c>
    </row>
    <row r="92" spans="1:31">
      <c r="A92" s="2" t="s">
        <v>6</v>
      </c>
      <c r="B92" s="2" t="s">
        <v>2</v>
      </c>
      <c r="C92" s="2" t="str">
        <f t="shared" si="2"/>
        <v>Niskin</v>
      </c>
      <c r="D92" s="1">
        <v>154</v>
      </c>
      <c r="E92" s="1">
        <v>171</v>
      </c>
      <c r="F92" s="1">
        <v>6</v>
      </c>
      <c r="G92" s="3">
        <v>113</v>
      </c>
      <c r="H92" s="2">
        <f>IF(F92&gt;0,D92*100000+E92*100+F92,D92*100000+E92*100)</f>
        <v>15417106</v>
      </c>
      <c r="I92" s="6">
        <v>41448</v>
      </c>
      <c r="J92" s="4">
        <v>0.95416666666666661</v>
      </c>
      <c r="K92" s="8">
        <v>35.99</v>
      </c>
      <c r="L92" s="8">
        <v>-75.535000000000011</v>
      </c>
      <c r="M92">
        <v>24</v>
      </c>
      <c r="N92">
        <v>4</v>
      </c>
      <c r="O92" s="2">
        <v>3</v>
      </c>
      <c r="P92" s="2">
        <v>22.579499999999999</v>
      </c>
      <c r="Q92" s="2">
        <v>29.9956</v>
      </c>
      <c r="R92">
        <v>20.43</v>
      </c>
      <c r="S92">
        <v>7.8</v>
      </c>
      <c r="T92">
        <v>238</v>
      </c>
      <c r="U92" s="10">
        <v>1936.5607072493056</v>
      </c>
      <c r="V92" s="2">
        <v>3</v>
      </c>
      <c r="W92" s="10">
        <v>2108.1799999999998</v>
      </c>
      <c r="X92" s="9">
        <v>2</v>
      </c>
      <c r="Y92" s="11">
        <v>8.0085245360387063</v>
      </c>
      <c r="Z92" s="2">
        <v>2</v>
      </c>
      <c r="AA92">
        <v>2.1</v>
      </c>
      <c r="AB92">
        <v>0.4</v>
      </c>
      <c r="AC92">
        <v>0.6</v>
      </c>
      <c r="AD92">
        <v>0.1</v>
      </c>
      <c r="AE92">
        <v>5</v>
      </c>
    </row>
    <row r="93" spans="1:31">
      <c r="A93" s="2" t="s">
        <v>6</v>
      </c>
      <c r="B93" s="2" t="s">
        <v>2</v>
      </c>
      <c r="C93" s="2" t="str">
        <f t="shared" si="2"/>
        <v>Niskin</v>
      </c>
      <c r="D93" s="1">
        <v>154</v>
      </c>
      <c r="E93" s="1">
        <v>171</v>
      </c>
      <c r="F93" s="1">
        <v>4</v>
      </c>
      <c r="G93" s="3">
        <v>114</v>
      </c>
      <c r="H93" s="2">
        <f>IF(F93&gt;0,D93*100000+E93*100+F93,D93*100000+E93*100)</f>
        <v>15417104</v>
      </c>
      <c r="I93" s="6">
        <v>41448</v>
      </c>
      <c r="J93" s="4">
        <v>0.95416666666666661</v>
      </c>
      <c r="K93" s="8">
        <v>35.99</v>
      </c>
      <c r="L93" s="8">
        <v>-75.535000000000011</v>
      </c>
      <c r="M93">
        <v>24</v>
      </c>
      <c r="N93">
        <v>10</v>
      </c>
      <c r="O93" s="2">
        <v>10</v>
      </c>
      <c r="P93" s="2">
        <v>21.510899999999999</v>
      </c>
      <c r="Q93" s="2">
        <v>32.102400000000003</v>
      </c>
      <c r="R93">
        <v>22.31</v>
      </c>
      <c r="S93">
        <v>7.8</v>
      </c>
      <c r="T93">
        <v>236</v>
      </c>
      <c r="U93" s="10">
        <v>2015.5032807895775</v>
      </c>
      <c r="V93" s="2">
        <v>3</v>
      </c>
      <c r="W93" s="10">
        <v>2180.6799999999998</v>
      </c>
      <c r="X93" s="9">
        <v>2</v>
      </c>
      <c r="Y93" s="11">
        <v>7.9588227302922325</v>
      </c>
      <c r="Z93" s="2">
        <v>2</v>
      </c>
      <c r="AA93">
        <v>-999</v>
      </c>
      <c r="AB93">
        <v>-999</v>
      </c>
      <c r="AC93">
        <v>0.8</v>
      </c>
      <c r="AD93">
        <v>0.7</v>
      </c>
      <c r="AE93">
        <v>4</v>
      </c>
    </row>
    <row r="94" spans="1:31">
      <c r="A94" s="2" t="s">
        <v>6</v>
      </c>
      <c r="B94" s="2" t="s">
        <v>3</v>
      </c>
      <c r="C94" s="2" t="str">
        <f t="shared" si="2"/>
        <v>Niskin</v>
      </c>
      <c r="D94" s="1">
        <v>154</v>
      </c>
      <c r="E94" s="1">
        <v>171</v>
      </c>
      <c r="F94" s="2">
        <v>2</v>
      </c>
      <c r="G94" s="3">
        <v>115</v>
      </c>
      <c r="H94" s="2">
        <f>IF(F94&gt;0,D94*100000+E94*100+F94,D94*100000+E94*100)</f>
        <v>15417102</v>
      </c>
      <c r="I94" s="6">
        <v>41448</v>
      </c>
      <c r="J94" s="4">
        <v>0.95416666666666661</v>
      </c>
      <c r="K94" s="8">
        <v>35.99</v>
      </c>
      <c r="L94" s="8">
        <v>-75.535000000000011</v>
      </c>
      <c r="M94">
        <v>24</v>
      </c>
      <c r="N94">
        <v>20</v>
      </c>
      <c r="O94" s="2">
        <v>21</v>
      </c>
      <c r="P94" s="2">
        <v>17.514199999999999</v>
      </c>
      <c r="Q94" s="2">
        <v>32.830100000000002</v>
      </c>
      <c r="R94">
        <v>23.74</v>
      </c>
      <c r="S94">
        <v>7.7</v>
      </c>
      <c r="T94">
        <v>234</v>
      </c>
      <c r="U94" s="10">
        <v>2060.3222573975718</v>
      </c>
      <c r="V94" s="2">
        <v>2</v>
      </c>
      <c r="W94" s="10">
        <v>2203.1999999999998</v>
      </c>
      <c r="X94" s="9">
        <v>2</v>
      </c>
      <c r="Y94" s="11">
        <v>7.913317281180217</v>
      </c>
      <c r="Z94" s="2">
        <v>2</v>
      </c>
      <c r="AA94">
        <v>-999</v>
      </c>
      <c r="AB94">
        <v>-999</v>
      </c>
      <c r="AC94">
        <v>0.4</v>
      </c>
      <c r="AD94">
        <v>1.7</v>
      </c>
      <c r="AE94">
        <v>3</v>
      </c>
    </row>
    <row r="95" spans="1:31">
      <c r="O95" s="2"/>
    </row>
    <row r="96" spans="1:31">
      <c r="O96" s="2"/>
    </row>
    <row r="97" spans="1:15">
      <c r="A97" s="7" t="s">
        <v>7</v>
      </c>
      <c r="O97" s="2"/>
    </row>
    <row r="98" spans="1:15">
      <c r="O98" s="2"/>
    </row>
    <row r="99" spans="1:15">
      <c r="O99" s="2"/>
    </row>
    <row r="100" spans="1:15">
      <c r="O100" s="2"/>
    </row>
    <row r="101" spans="1:15">
      <c r="O101" s="2"/>
    </row>
    <row r="102" spans="1:15">
      <c r="O102" s="2"/>
    </row>
    <row r="103" spans="1:15">
      <c r="O103" s="2"/>
    </row>
    <row r="104" spans="1:15">
      <c r="O104" s="2"/>
    </row>
    <row r="105" spans="1:15">
      <c r="O105" s="2"/>
    </row>
    <row r="106" spans="1:15">
      <c r="O106" s="2"/>
    </row>
    <row r="107" spans="1:15">
      <c r="O107" s="2"/>
    </row>
    <row r="108" spans="1:15">
      <c r="O108" s="2"/>
    </row>
    <row r="109" spans="1:15">
      <c r="O109" s="2"/>
    </row>
    <row r="110" spans="1:15">
      <c r="O110" s="2"/>
    </row>
    <row r="111" spans="1:15">
      <c r="O111" s="2"/>
    </row>
    <row r="112" spans="1:15">
      <c r="O112" s="2"/>
    </row>
    <row r="113" spans="15:15">
      <c r="O113" s="2"/>
    </row>
    <row r="114" spans="15:15">
      <c r="O114" s="2"/>
    </row>
    <row r="115" spans="15:15">
      <c r="O115" s="2"/>
    </row>
    <row r="116" spans="15:15">
      <c r="O116" s="2"/>
    </row>
    <row r="117" spans="15:15">
      <c r="O117" s="2"/>
    </row>
    <row r="118" spans="15:15">
      <c r="O118" s="2"/>
    </row>
    <row r="119" spans="15:15">
      <c r="O119" s="2"/>
    </row>
    <row r="120" spans="15:15">
      <c r="O120" s="2"/>
    </row>
    <row r="121" spans="15:15">
      <c r="O121" s="2"/>
    </row>
    <row r="122" spans="15:15">
      <c r="O122" s="2"/>
    </row>
  </sheetData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GU_1302</vt:lpstr>
    </vt:vector>
  </TitlesOfParts>
  <Company>NOAA/AOML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Pierrot</dc:creator>
  <cp:lastModifiedBy>Leticia Barbero</cp:lastModifiedBy>
  <dcterms:created xsi:type="dcterms:W3CDTF">2014-04-08T00:07:56Z</dcterms:created>
  <dcterms:modified xsi:type="dcterms:W3CDTF">2015-10-05T22:35:47Z</dcterms:modified>
</cp:coreProperties>
</file>